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 activeTab="3"/>
  </bookViews>
  <sheets>
    <sheet name="EHU-UPV OCW 2017" sheetId="4" r:id="rId1"/>
    <sheet name="1" sheetId="1" r:id="rId2"/>
    <sheet name="2" sheetId="2" r:id="rId3"/>
    <sheet name="3" sheetId="3" r:id="rId4"/>
  </sheets>
  <calcPr calcId="125725"/>
</workbook>
</file>

<file path=xl/calcChain.xml><?xml version="1.0" encoding="utf-8"?>
<calcChain xmlns="http://schemas.openxmlformats.org/spreadsheetml/2006/main">
  <c r="C82" i="3"/>
  <c r="C75"/>
  <c r="C67"/>
  <c r="C66"/>
  <c r="C57"/>
  <c r="C56"/>
  <c r="C49"/>
  <c r="C45"/>
  <c r="C68" i="2"/>
  <c r="C59" i="3" l="1"/>
  <c r="C59" i="2"/>
  <c r="C57"/>
  <c r="C50"/>
  <c r="C48"/>
  <c r="C47"/>
  <c r="C38"/>
  <c r="H61" i="1"/>
  <c r="H62" s="1"/>
  <c r="C61"/>
  <c r="C62" s="1"/>
  <c r="H51"/>
  <c r="H50"/>
  <c r="C53"/>
  <c r="C51"/>
  <c r="C50"/>
  <c r="C41"/>
  <c r="C36"/>
  <c r="H53" l="1"/>
</calcChain>
</file>

<file path=xl/sharedStrings.xml><?xml version="1.0" encoding="utf-8"?>
<sst xmlns="http://schemas.openxmlformats.org/spreadsheetml/2006/main" count="102" uniqueCount="59">
  <si>
    <t>DATUAK</t>
  </si>
  <si>
    <t>Jariakin hotza</t>
  </si>
  <si>
    <t>TH, sarrera (ºC)</t>
  </si>
  <si>
    <t>Cp_H (kJ/kg ºC)</t>
  </si>
  <si>
    <t>TH, irteera (ºC)</t>
  </si>
  <si>
    <t>mH (kg/s)</t>
  </si>
  <si>
    <t>Jariakin beroa</t>
  </si>
  <si>
    <t>Cp_B (kJ/kg ºC)</t>
  </si>
  <si>
    <t>mB (kg/s)</t>
  </si>
  <si>
    <t>TB, sarrera (ºC)</t>
  </si>
  <si>
    <t>TB, irteera (ºC)</t>
  </si>
  <si>
    <t>?</t>
  </si>
  <si>
    <t>PROZEDURA</t>
  </si>
  <si>
    <t>Bero emariak berdinduz,</t>
  </si>
  <si>
    <t>q (KJ/s)</t>
  </si>
  <si>
    <t>Elkartrukaturiko bero-emaria:</t>
  </si>
  <si>
    <t>1. Jariakin beroaren irteerako tenperatura askatuz,</t>
  </si>
  <si>
    <t>2. Batez besteko tenperatura diferentzia logaritmikoa</t>
  </si>
  <si>
    <t>∆Tml (ºC)</t>
  </si>
  <si>
    <t>∆T1(ºC)</t>
  </si>
  <si>
    <t>∆T2(ºC)</t>
  </si>
  <si>
    <t>KONTRAKORRONTEAN</t>
  </si>
  <si>
    <t>PARALELOAN</t>
  </si>
  <si>
    <t>dela suposatuz,</t>
  </si>
  <si>
    <t>3. Bero-trukagailuaren luzera,</t>
  </si>
  <si>
    <t>non</t>
  </si>
  <si>
    <t>Di (m)</t>
  </si>
  <si>
    <r>
      <t>U (W/m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ºC)</t>
    </r>
  </si>
  <si>
    <t>A (m2)</t>
  </si>
  <si>
    <t>L (m)</t>
  </si>
  <si>
    <t>Pv (kPa)</t>
  </si>
  <si>
    <t>Lurrun saturatua</t>
  </si>
  <si>
    <t>Fase aldaketan T konstante mantendu</t>
  </si>
  <si>
    <t>Bero emaria</t>
  </si>
  <si>
    <t>a) Bero transmisiorako koefiziente globala:</t>
  </si>
  <si>
    <t>D (m)</t>
  </si>
  <si>
    <r>
      <t>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</si>
  <si>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q (kJ/s)</t>
  </si>
  <si>
    <t>b) Elikagaiaren konbekzio koefizientea:</t>
  </si>
  <si>
    <r>
      <t>hi (W/m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ºC)</t>
    </r>
  </si>
  <si>
    <r>
      <t>U (W/m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ºC)</t>
    </r>
  </si>
  <si>
    <t>Ui=hi izango da, hortaz,</t>
  </si>
  <si>
    <t>Olio hotza (hodiak)</t>
  </si>
  <si>
    <t>Olio beroa (karkasa)</t>
  </si>
  <si>
    <t>a) Paraleloan ala kontrakorrontean? Tenperatura profilak irudikatuz,</t>
  </si>
  <si>
    <t>b) 1-2 konfiguraziorako,</t>
  </si>
  <si>
    <t>TH, sarrera kalkulatuz,</t>
  </si>
  <si>
    <t>F zuzenketa faktorea kontuan hartu behar da:</t>
  </si>
  <si>
    <t>P</t>
  </si>
  <si>
    <t>R</t>
  </si>
  <si>
    <t>11-18 iruditik Cengel (2013):</t>
  </si>
  <si>
    <t xml:space="preserve">F </t>
  </si>
  <si>
    <t>Hortaz,</t>
  </si>
  <si>
    <t>U (W/m2K)</t>
  </si>
  <si>
    <r>
      <t>A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</si>
  <si>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c) 2-4 konfiguraziorako,</t>
  </si>
  <si>
    <t>F</t>
  </si>
  <si>
    <t>(kontrakorronte diposiziotik oso hurbil, F=1)</t>
  </si>
  <si>
    <t>E</t>
  </si>
</sst>
</file>

<file path=xl/styles.xml><?xml version="1.0" encoding="utf-8"?>
<styleSheet xmlns="http://schemas.openxmlformats.org/spreadsheetml/2006/main">
  <numFmts count="2">
    <numFmt numFmtId="165" formatCode="0.0000"/>
    <numFmt numFmtId="167" formatCode="0.0"/>
  </numFmts>
  <fonts count="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/>
    <xf numFmtId="0" fontId="2" fillId="2" borderId="0" xfId="0" applyFont="1" applyFill="1"/>
    <xf numFmtId="0" fontId="3" fillId="0" borderId="0" xfId="0" applyFont="1"/>
    <xf numFmtId="0" fontId="1" fillId="0" borderId="0" xfId="0" applyFont="1"/>
    <xf numFmtId="0" fontId="2" fillId="3" borderId="0" xfId="0" applyFont="1" applyFill="1"/>
    <xf numFmtId="0" fontId="2" fillId="4" borderId="0" xfId="0" applyFont="1" applyFill="1"/>
    <xf numFmtId="2" fontId="0" fillId="0" borderId="0" xfId="0" applyNumberFormat="1"/>
    <xf numFmtId="1" fontId="0" fillId="0" borderId="0" xfId="0" applyNumberFormat="1"/>
    <xf numFmtId="0" fontId="2" fillId="5" borderId="1" xfId="0" applyFont="1" applyFill="1" applyBorder="1"/>
    <xf numFmtId="167" fontId="2" fillId="5" borderId="2" xfId="0" applyNumberFormat="1" applyFont="1" applyFill="1" applyBorder="1"/>
    <xf numFmtId="0" fontId="4" fillId="0" borderId="0" xfId="0" applyFont="1"/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5" fillId="5" borderId="1" xfId="0" applyFont="1" applyFill="1" applyBorder="1"/>
    <xf numFmtId="0" fontId="0" fillId="6" borderId="0" xfId="0" applyFill="1"/>
    <xf numFmtId="0" fontId="2" fillId="7" borderId="0" xfId="0" applyFont="1" applyFill="1"/>
    <xf numFmtId="0" fontId="0" fillId="7" borderId="0" xfId="0" applyFill="1"/>
    <xf numFmtId="0" fontId="2" fillId="8" borderId="0" xfId="0" applyFont="1" applyFill="1"/>
    <xf numFmtId="165" fontId="2" fillId="0" borderId="0" xfId="0" applyNumberFormat="1" applyFont="1"/>
    <xf numFmtId="2" fontId="2" fillId="5" borderId="2" xfId="0" applyNumberFormat="1" applyFont="1" applyFill="1" applyBorder="1"/>
    <xf numFmtId="1" fontId="0" fillId="0" borderId="0" xfId="0" applyNumberFormat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2" fontId="0" fillId="0" borderId="0" xfId="0" applyNumberFormat="1" applyAlignment="1">
      <alignment horizontal="center"/>
    </xf>
    <xf numFmtId="1" fontId="2" fillId="5" borderId="2" xfId="0" applyNumberFormat="1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emf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emf"/><Relationship Id="rId1" Type="http://schemas.openxmlformats.org/officeDocument/2006/relationships/image" Target="../media/image2.emf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85724</xdr:colOff>
      <xdr:row>25</xdr:row>
      <xdr:rowOff>64294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"/>
          <a:ext cx="6181724" cy="463629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76199</xdr:rowOff>
    </xdr:from>
    <xdr:to>
      <xdr:col>8</xdr:col>
      <xdr:colOff>19050</xdr:colOff>
      <xdr:row>13</xdr:row>
      <xdr:rowOff>123824</xdr:rowOff>
    </xdr:to>
    <xdr:sp macro="" textlink="">
      <xdr:nvSpPr>
        <xdr:cNvPr id="2" name="1 CuadroTexto"/>
        <xdr:cNvSpPr txBox="1"/>
      </xdr:nvSpPr>
      <xdr:spPr>
        <a:xfrm>
          <a:off x="238125" y="76199"/>
          <a:ext cx="5876925" cy="2524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1. Jariakin likatsu bat (bero espezifikoa=4,0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kJ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/(kg ºC)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)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 </a:t>
          </a:r>
          <a:r>
            <a:rPr kumimoji="0" lang="eu-ES" sz="1200" b="0" i="0" u="none" strike="noStrike" kern="1200" cap="none" spc="0" normalizeH="0" baseline="0" noProof="0" dirty="0" smtClean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hodi bikoitzeko bero-trukagailu baten 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barneko </a:t>
          </a:r>
          <a:r>
            <a:rPr kumimoji="0" lang="eu-ES" sz="1200" b="0" i="0" u="none" strike="noStrike" kern="1200" cap="none" spc="0" normalizeH="0" baseline="0" noProof="0" dirty="0" smtClean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hoditik 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dario. Jariakina 20 ºC-tan elikatzen da eta 60 ºC arte berotzen da, bere emari masikoa 0,5 kg/s izanik. Bi tutuen artekin ura dario kontrakorrontean 1kg/s-ko emari masikoarekin. Ura 90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ºC-tan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 elikatzen da. Uraren </a:t>
          </a:r>
          <a:r>
            <a:rPr kumimoji="0" lang="eu-ES" sz="1200" b="0" i="0" u="none" strike="noStrike" kern="1200" cap="none" spc="0" normalizeH="0" baseline="0" noProof="0" dirty="0" smtClean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batez besteko 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bero espezifikoa 4,18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kJ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/(kg ºC) kontsideratu. Egoera egonkorra suposatuz, kalkulatu:</a:t>
          </a:r>
        </a:p>
        <a:p>
          <a:pPr marL="0" marR="0" lvl="0" indent="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 </a:t>
          </a:r>
        </a:p>
        <a:p>
          <a:pPr marL="457200" marR="0" lvl="0" indent="-45720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AutoNum type="arabicParenBoth"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Uraren tenperatura trukagailuaren irteeran. </a:t>
          </a:r>
        </a:p>
        <a:p>
          <a:pPr marL="457200" marR="0" lvl="0" indent="-45720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AutoNum type="arabicParenBoth"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Tenperatura diferentzia logaritmikoa. </a:t>
          </a:r>
        </a:p>
        <a:p>
          <a:pPr marL="457200" marR="0" lvl="0" indent="-45720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AutoNum type="arabicParenBoth"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Bero trukagailuaren luzera, bero trukerako barne koefiziente globala 2000 W/(m</a:t>
          </a:r>
          <a:r>
            <a:rPr kumimoji="0" lang="eu-ES" sz="1200" b="0" i="0" u="none" strike="noStrike" kern="1200" cap="none" spc="0" normalizeH="0" baseline="3000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2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ºC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) bada eta tutueriaren barne diametroa 5 cm.</a:t>
          </a:r>
        </a:p>
        <a:p>
          <a:pPr marL="457200" marR="0" lvl="0" indent="-45720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AutoNum type="arabicParenBoth"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Errepikatu kalkuluak </a:t>
          </a:r>
          <a:r>
            <a:rPr kumimoji="0" lang="eu-ES" sz="1200" b="0" i="0" u="none" strike="noStrike" kern="1200" cap="none" spc="0" normalizeH="0" baseline="0" noProof="0" dirty="0" smtClean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jariakinen 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fluxua paraleloa bada. </a:t>
          </a:r>
        </a:p>
        <a:p>
          <a:endParaRPr lang="es-ES" sz="1200"/>
        </a:p>
      </xdr:txBody>
    </xdr:sp>
    <xdr:clientData/>
  </xdr:twoCellAnchor>
  <xdr:twoCellAnchor>
    <xdr:from>
      <xdr:col>0</xdr:col>
      <xdr:colOff>76200</xdr:colOff>
      <xdr:row>29</xdr:row>
      <xdr:rowOff>142875</xdr:rowOff>
    </xdr:from>
    <xdr:to>
      <xdr:col>8</xdr:col>
      <xdr:colOff>247650</xdr:colOff>
      <xdr:row>31</xdr:row>
      <xdr:rowOff>133350</xdr:rowOff>
    </xdr:to>
    <xdr:grpSp>
      <xdr:nvGrpSpPr>
        <xdr:cNvPr id="3" name="24 Grupo"/>
        <xdr:cNvGrpSpPr>
          <a:grpSpLocks/>
        </xdr:cNvGrpSpPr>
      </xdr:nvGrpSpPr>
      <xdr:grpSpPr bwMode="auto">
        <a:xfrm>
          <a:off x="76200" y="5667375"/>
          <a:ext cx="7153275" cy="371475"/>
          <a:chOff x="-242910" y="3200345"/>
          <a:chExt cx="9386910" cy="609597"/>
        </a:xfrm>
      </xdr:grpSpPr>
      <xdr:pic>
        <xdr:nvPicPr>
          <xdr:cNvPr id="4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42910" y="3265480"/>
            <a:ext cx="9386910" cy="544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20 Rectángulo"/>
          <xdr:cNvSpPr>
            <a:spLocks noChangeArrowheads="1"/>
          </xdr:cNvSpPr>
        </xdr:nvSpPr>
        <xdr:spPr bwMode="auto">
          <a:xfrm>
            <a:off x="685800" y="3200345"/>
            <a:ext cx="7467600" cy="533401"/>
          </a:xfrm>
          <a:prstGeom prst="rect">
            <a:avLst/>
          </a:prstGeom>
          <a:noFill/>
          <a:ln w="38100" algn="ctr">
            <a:solidFill>
              <a:srgbClr val="278D27"/>
            </a:solidFill>
            <a:round/>
            <a:headEnd/>
            <a:tailEnd/>
          </a:ln>
        </xdr:spPr>
        <xdr:txBody>
          <a:bodyPr wrap="square">
            <a:spAutoFit/>
          </a:bodyPr>
          <a:lstStyle>
            <a:defPPr>
              <a:defRPr lang="es-E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</a:pPr>
            <a:endParaRPr lang="es-ES"/>
          </a:p>
        </xdr:txBody>
      </xdr:sp>
    </xdr:grpSp>
    <xdr:clientData/>
  </xdr:twoCellAnchor>
  <xdr:twoCellAnchor editAs="oneCell">
    <xdr:from>
      <xdr:col>6</xdr:col>
      <xdr:colOff>666750</xdr:colOff>
      <xdr:row>44</xdr:row>
      <xdr:rowOff>15649</xdr:rowOff>
    </xdr:from>
    <xdr:to>
      <xdr:col>10</xdr:col>
      <xdr:colOff>723900</xdr:colOff>
      <xdr:row>47</xdr:row>
      <xdr:rowOff>104774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76925" y="8397649"/>
          <a:ext cx="3352800" cy="66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666750</xdr:colOff>
      <xdr:row>44</xdr:row>
      <xdr:rowOff>1</xdr:rowOff>
    </xdr:from>
    <xdr:to>
      <xdr:col>4</xdr:col>
      <xdr:colOff>761499</xdr:colOff>
      <xdr:row>47</xdr:row>
      <xdr:rowOff>95251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0" y="8382001"/>
          <a:ext cx="3418974" cy="6667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200025</xdr:colOff>
      <xdr:row>56</xdr:row>
      <xdr:rowOff>76200</xdr:rowOff>
    </xdr:from>
    <xdr:to>
      <xdr:col>5</xdr:col>
      <xdr:colOff>457200</xdr:colOff>
      <xdr:row>58</xdr:row>
      <xdr:rowOff>152400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1976" r="42784"/>
        <a:stretch>
          <a:fillRect/>
        </a:stretch>
      </xdr:blipFill>
      <xdr:spPr bwMode="auto">
        <a:xfrm>
          <a:off x="3524250" y="10744200"/>
          <a:ext cx="1381125" cy="4857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200024</xdr:colOff>
      <xdr:row>48</xdr:row>
      <xdr:rowOff>170542</xdr:rowOff>
    </xdr:from>
    <xdr:to>
      <xdr:col>14</xdr:col>
      <xdr:colOff>476249</xdr:colOff>
      <xdr:row>60</xdr:row>
      <xdr:rowOff>85724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81849" y="9314542"/>
          <a:ext cx="4848225" cy="222975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142875</xdr:rowOff>
    </xdr:from>
    <xdr:to>
      <xdr:col>7</xdr:col>
      <xdr:colOff>457200</xdr:colOff>
      <xdr:row>15</xdr:row>
      <xdr:rowOff>123825</xdr:rowOff>
    </xdr:to>
    <xdr:sp macro="" textlink="">
      <xdr:nvSpPr>
        <xdr:cNvPr id="2" name="1 CuadroTexto"/>
        <xdr:cNvSpPr txBox="1"/>
      </xdr:nvSpPr>
      <xdr:spPr>
        <a:xfrm>
          <a:off x="180975" y="142875"/>
          <a:ext cx="5610225" cy="2838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kumimoji="0" lang="eu-ES" sz="1200" b="1" i="0" u="none" strike="noStrike" kern="1200" cap="none" spc="0" normalizeH="0" baseline="0" noProof="0" dirty="0">
              <a:ln>
                <a:noFill/>
              </a:ln>
              <a:solidFill>
                <a:srgbClr val="000000">
                  <a:lumMod val="65000"/>
                  <a:lumOff val="35000"/>
                </a:srgbClr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2. 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%90 kalitatezko ur lurruna 143,27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kPa-eko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 presioan </a:t>
          </a:r>
          <a:r>
            <a:rPr kumimoji="0" lang="eu-ES" sz="1200" b="0" i="0" u="none" strike="noStrike" kern="1200" cap="none" spc="0" normalizeH="0" baseline="0" noProof="0" dirty="0" smtClean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hodi bikoitzeko bero-trukagailu 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baten kanpoaldean (espazio eraztunean) kondentsatzen da. Bero trukagailuaren luzera 5 m-koa da eta barnealdetik elikagai bat dario  0,5 kg/s-ko emariarekin. Barne diametroa 5cm-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koa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 da eta elikagaiaren bero espezifikoa 3,9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kJ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/(kg ºC)-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koa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 da. Elikagaia 40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ºC-tik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 80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ºC-tara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 berotzen bada, kalkulatu, </a:t>
          </a:r>
        </a:p>
        <a:p>
          <a:pPr marL="0" marR="0" lvl="0" indent="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endParaRPr kumimoji="0" lang="eu-ES" sz="1200" b="0" i="0" u="none" strike="noStrike" kern="1200" cap="none" spc="0" normalizeH="0" baseline="0" noProof="0" dirty="0">
            <a:ln>
              <a:noFill/>
            </a:ln>
            <a:solidFill>
              <a:srgbClr val="000000"/>
            </a:solidFill>
            <a:effectLst/>
            <a:uLnTx/>
            <a:uFillTx/>
            <a:latin typeface="EHUSerif" pitchFamily="50"/>
            <a:ea typeface="+mn-ea"/>
            <a:cs typeface="+mn-cs"/>
          </a:endParaRPr>
        </a:p>
        <a:p>
          <a:pPr marL="457200" marR="0" lvl="0" indent="-45720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AutoNum type="alphaLcParenBoth"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Bero transmisiorako koefiziente globalaren </a:t>
          </a:r>
          <a:r>
            <a:rPr kumimoji="0" lang="eu-ES" sz="1200" b="0" i="0" u="none" strike="noStrike" kern="1200" cap="none" spc="0" normalizeH="0" baseline="0" noProof="0" dirty="0" smtClean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batez besteko 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balioa. </a:t>
          </a:r>
        </a:p>
        <a:p>
          <a:pPr marL="457200" marR="0" lvl="0" indent="-45720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AutoNum type="alphaLcParenBoth"/>
            <a:tabLst/>
            <a:defRPr/>
          </a:pPr>
          <a:endParaRPr kumimoji="0" lang="eu-ES" sz="1200" b="0" i="0" u="none" strike="noStrike" kern="1200" cap="none" spc="0" normalizeH="0" baseline="0" noProof="0" dirty="0">
            <a:ln>
              <a:noFill/>
            </a:ln>
            <a:solidFill>
              <a:srgbClr val="000000"/>
            </a:solidFill>
            <a:effectLst/>
            <a:uLnTx/>
            <a:uFillTx/>
            <a:latin typeface="EHUSerif" pitchFamily="50"/>
            <a:ea typeface="+mn-ea"/>
            <a:cs typeface="+mn-cs"/>
          </a:endParaRPr>
        </a:p>
        <a:p>
          <a:pPr marL="457200" marR="0" lvl="0" indent="-45720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AutoNum type="alphaLcParenBoth"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Barne tutueriak kondukzioari jartzen dion erresistentzia arbuiagarria bada eta ur lurrunaren konbekzio koefizientea oso handia bada (infinitura hurbiltzen da), estimatu elikagaiaren konbekzio koefizientea. </a:t>
          </a:r>
        </a:p>
        <a:p>
          <a:endParaRPr lang="es-ES" sz="1200"/>
        </a:p>
      </xdr:txBody>
    </xdr:sp>
    <xdr:clientData/>
  </xdr:twoCellAnchor>
  <xdr:twoCellAnchor>
    <xdr:from>
      <xdr:col>0</xdr:col>
      <xdr:colOff>0</xdr:colOff>
      <xdr:row>33</xdr:row>
      <xdr:rowOff>161925</xdr:rowOff>
    </xdr:from>
    <xdr:to>
      <xdr:col>8</xdr:col>
      <xdr:colOff>314325</xdr:colOff>
      <xdr:row>35</xdr:row>
      <xdr:rowOff>152400</xdr:rowOff>
    </xdr:to>
    <xdr:grpSp>
      <xdr:nvGrpSpPr>
        <xdr:cNvPr id="3" name="24 Grupo"/>
        <xdr:cNvGrpSpPr>
          <a:grpSpLocks/>
        </xdr:cNvGrpSpPr>
      </xdr:nvGrpSpPr>
      <xdr:grpSpPr bwMode="auto">
        <a:xfrm>
          <a:off x="0" y="6448425"/>
          <a:ext cx="7153275" cy="371475"/>
          <a:chOff x="-242910" y="3200345"/>
          <a:chExt cx="9386910" cy="609597"/>
        </a:xfrm>
      </xdr:grpSpPr>
      <xdr:pic>
        <xdr:nvPicPr>
          <xdr:cNvPr id="4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42910" y="3265480"/>
            <a:ext cx="9386910" cy="544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20 Rectángulo"/>
          <xdr:cNvSpPr>
            <a:spLocks noChangeArrowheads="1"/>
          </xdr:cNvSpPr>
        </xdr:nvSpPr>
        <xdr:spPr bwMode="auto">
          <a:xfrm>
            <a:off x="685800" y="3200345"/>
            <a:ext cx="7467600" cy="533401"/>
          </a:xfrm>
          <a:prstGeom prst="rect">
            <a:avLst/>
          </a:prstGeom>
          <a:noFill/>
          <a:ln w="38100" algn="ctr">
            <a:solidFill>
              <a:srgbClr val="278D27"/>
            </a:solidFill>
            <a:round/>
            <a:headEnd/>
            <a:tailEnd/>
          </a:ln>
        </xdr:spPr>
        <xdr:txBody>
          <a:bodyPr wrap="square">
            <a:spAutoFit/>
          </a:bodyPr>
          <a:lstStyle>
            <a:defPPr>
              <a:defRPr lang="es-E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</a:pPr>
            <a:endParaRPr lang="es-ES"/>
          </a:p>
        </xdr:txBody>
      </xdr:sp>
    </xdr:grpSp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228600</xdr:colOff>
      <xdr:row>55</xdr:row>
      <xdr:rowOff>104775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1976" r="42784"/>
        <a:stretch>
          <a:fillRect/>
        </a:stretch>
      </xdr:blipFill>
      <xdr:spPr bwMode="auto">
        <a:xfrm>
          <a:off x="762000" y="9715500"/>
          <a:ext cx="1381125" cy="4857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285750</xdr:colOff>
      <xdr:row>61</xdr:row>
      <xdr:rowOff>38100</xdr:rowOff>
    </xdr:from>
    <xdr:to>
      <xdr:col>3</xdr:col>
      <xdr:colOff>85725</xdr:colOff>
      <xdr:row>66</xdr:row>
      <xdr:rowOff>0</xdr:rowOff>
    </xdr:to>
    <xdr:cxnSp macro="">
      <xdr:nvCxnSpPr>
        <xdr:cNvPr id="9" name="8 Conector recto de flecha"/>
        <xdr:cNvCxnSpPr/>
      </xdr:nvCxnSpPr>
      <xdr:spPr>
        <a:xfrm flipV="1">
          <a:off x="2200275" y="11687175"/>
          <a:ext cx="561975" cy="914400"/>
        </a:xfrm>
        <a:prstGeom prst="straightConnector1">
          <a:avLst/>
        </a:prstGeom>
        <a:ln w="222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61</xdr:row>
      <xdr:rowOff>85725</xdr:rowOff>
    </xdr:from>
    <xdr:to>
      <xdr:col>4</xdr:col>
      <xdr:colOff>123825</xdr:colOff>
      <xdr:row>66</xdr:row>
      <xdr:rowOff>47625</xdr:rowOff>
    </xdr:to>
    <xdr:cxnSp macro="">
      <xdr:nvCxnSpPr>
        <xdr:cNvPr id="10" name="9 Conector recto de flecha"/>
        <xdr:cNvCxnSpPr/>
      </xdr:nvCxnSpPr>
      <xdr:spPr>
        <a:xfrm flipV="1">
          <a:off x="3000375" y="11734800"/>
          <a:ext cx="561975" cy="914400"/>
        </a:xfrm>
        <a:prstGeom prst="straightConnector1">
          <a:avLst/>
        </a:prstGeom>
        <a:ln w="222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1053642</xdr:colOff>
      <xdr:row>39</xdr:row>
      <xdr:rowOff>47625</xdr:rowOff>
    </xdr:from>
    <xdr:to>
      <xdr:col>8</xdr:col>
      <xdr:colOff>638175</xdr:colOff>
      <xdr:row>50</xdr:row>
      <xdr:rowOff>66675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92167" y="7477125"/>
          <a:ext cx="2984958" cy="2114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0</xdr:row>
      <xdr:rowOff>76200</xdr:rowOff>
    </xdr:from>
    <xdr:to>
      <xdr:col>7</xdr:col>
      <xdr:colOff>752475</xdr:colOff>
      <xdr:row>12</xdr:row>
      <xdr:rowOff>95250</xdr:rowOff>
    </xdr:to>
    <xdr:sp macro="" textlink="">
      <xdr:nvSpPr>
        <xdr:cNvPr id="2" name="1 CuadroTexto"/>
        <xdr:cNvSpPr txBox="1"/>
      </xdr:nvSpPr>
      <xdr:spPr>
        <a:xfrm>
          <a:off x="371475" y="76200"/>
          <a:ext cx="5715000" cy="2305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Karkasa tutu erako bero trukagailu batean, olio beroa karkasaren aldetik elikatzen da  (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c</a:t>
          </a:r>
          <a:r>
            <a:rPr kumimoji="0" lang="eu-ES" sz="1200" b="0" i="0" u="none" strike="noStrike" kern="1200" cap="none" spc="0" normalizeH="0" baseline="-2500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p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=2.09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kJ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/kg K) 0,63 kg/s-ko emariarekin eta 110 ºC-tan. Trukagailuaren irteeran 50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ºC-tan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 irteten da. 1 kg/s-ko emariarekin olio hotza berriz (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c</a:t>
          </a:r>
          <a:r>
            <a:rPr kumimoji="0" lang="eu-ES" sz="1200" b="0" i="0" u="none" strike="noStrike" kern="1200" cap="none" spc="0" normalizeH="0" baseline="-2500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p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=1.67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kJ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/kg K), 60 ºC-tan </a:t>
          </a:r>
          <a:r>
            <a:rPr kumimoji="0" lang="eu-ES" sz="1200" b="0" i="0" u="none" strike="noStrike" kern="1200" cap="none" spc="0" normalizeH="0" baseline="0" noProof="0" dirty="0" err="1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irtetzen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 da trukagailutik. </a:t>
          </a:r>
        </a:p>
        <a:p>
          <a:pPr marL="342900" marR="0" lvl="0" indent="-34290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AutoNum type="alphaLcParenR"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Zein jario mota da, paraleloa edo kontrakorrontea? </a:t>
          </a:r>
        </a:p>
        <a:p>
          <a:pPr marL="342900" marR="0" lvl="0" indent="-342900" algn="just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AutoNum type="alphaLcParenR"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Zein da behar den transferentziarako gainazala, barne erreferentziarekiko bero garraiorako koefiziente globala 0,7 W/(m</a:t>
          </a:r>
          <a:r>
            <a:rPr kumimoji="0" lang="eu-ES" sz="1200" b="0" i="0" u="none" strike="noStrike" kern="1200" cap="none" spc="0" normalizeH="0" baseline="3000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2</a:t>
          </a: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K) bada? Olio beroak karkasatik pauso  bakarra egiten duen bitartean, oilo hotzak tutuerietan zehar bi pausu ematen ditu.</a:t>
          </a:r>
        </a:p>
        <a:p>
          <a:pPr marL="0" marR="0" lvl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kumimoji="0" lang="eu-ES" sz="1200" b="0" i="0" u="none" strike="noStrike" kern="1200" cap="none" spc="0" normalizeH="0" baseline="0" noProof="0" dirty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EHUSerif" pitchFamily="50"/>
              <a:ea typeface="+mn-ea"/>
              <a:cs typeface="+mn-cs"/>
            </a:rPr>
            <a:t>c) Errepikatu 2-4 trukagailu batentzat. </a:t>
          </a:r>
        </a:p>
        <a:p>
          <a:endParaRPr lang="es-ES" sz="1200"/>
        </a:p>
      </xdr:txBody>
    </xdr:sp>
    <xdr:clientData/>
  </xdr:twoCellAnchor>
  <xdr:twoCellAnchor>
    <xdr:from>
      <xdr:col>0</xdr:col>
      <xdr:colOff>66675</xdr:colOff>
      <xdr:row>41</xdr:row>
      <xdr:rowOff>28575</xdr:rowOff>
    </xdr:from>
    <xdr:to>
      <xdr:col>8</xdr:col>
      <xdr:colOff>390525</xdr:colOff>
      <xdr:row>43</xdr:row>
      <xdr:rowOff>19050</xdr:rowOff>
    </xdr:to>
    <xdr:grpSp>
      <xdr:nvGrpSpPr>
        <xdr:cNvPr id="3" name="24 Grupo"/>
        <xdr:cNvGrpSpPr>
          <a:grpSpLocks/>
        </xdr:cNvGrpSpPr>
      </xdr:nvGrpSpPr>
      <xdr:grpSpPr bwMode="auto">
        <a:xfrm>
          <a:off x="66675" y="7839075"/>
          <a:ext cx="7153275" cy="371475"/>
          <a:chOff x="-242910" y="3200345"/>
          <a:chExt cx="9386910" cy="609597"/>
        </a:xfrm>
      </xdr:grpSpPr>
      <xdr:pic>
        <xdr:nvPicPr>
          <xdr:cNvPr id="4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42910" y="3265480"/>
            <a:ext cx="9386910" cy="5444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20 Rectángulo"/>
          <xdr:cNvSpPr>
            <a:spLocks noChangeArrowheads="1"/>
          </xdr:cNvSpPr>
        </xdr:nvSpPr>
        <xdr:spPr bwMode="auto">
          <a:xfrm>
            <a:off x="685800" y="3200345"/>
            <a:ext cx="7467600" cy="533401"/>
          </a:xfrm>
          <a:prstGeom prst="rect">
            <a:avLst/>
          </a:prstGeom>
          <a:noFill/>
          <a:ln w="38100" algn="ctr">
            <a:solidFill>
              <a:srgbClr val="278D27"/>
            </a:solidFill>
            <a:round/>
            <a:headEnd/>
            <a:tailEnd/>
          </a:ln>
        </xdr:spPr>
        <xdr:txBody>
          <a:bodyPr wrap="square">
            <a:spAutoFit/>
          </a:bodyPr>
          <a:lstStyle>
            <a:defPPr>
              <a:defRPr lang="es-E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b="1"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ctr">
              <a:spcBef>
                <a:spcPct val="50000"/>
              </a:spcBef>
            </a:pPr>
            <a:endParaRPr lang="es-ES"/>
          </a:p>
        </xdr:txBody>
      </xdr:sp>
    </xdr:grpSp>
    <xdr:clientData/>
  </xdr:twoCellAnchor>
  <xdr:twoCellAnchor editAs="oneCell">
    <xdr:from>
      <xdr:col>3</xdr:col>
      <xdr:colOff>85725</xdr:colOff>
      <xdr:row>62</xdr:row>
      <xdr:rowOff>9526</xdr:rowOff>
    </xdr:from>
    <xdr:to>
      <xdr:col>8</xdr:col>
      <xdr:colOff>266700</xdr:colOff>
      <xdr:row>75</xdr:row>
      <xdr:rowOff>74335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0437" r="27110"/>
        <a:stretch>
          <a:fillRect/>
        </a:stretch>
      </xdr:blipFill>
      <xdr:spPr bwMode="auto">
        <a:xfrm>
          <a:off x="2724150" y="11820526"/>
          <a:ext cx="4371975" cy="256988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53144</xdr:colOff>
      <xdr:row>28</xdr:row>
      <xdr:rowOff>133350</xdr:rowOff>
    </xdr:from>
    <xdr:to>
      <xdr:col>5</xdr:col>
      <xdr:colOff>449010</xdr:colOff>
      <xdr:row>38</xdr:row>
      <xdr:rowOff>114300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5144" y="5467350"/>
          <a:ext cx="4177291" cy="1885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481011</xdr:colOff>
      <xdr:row>45</xdr:row>
      <xdr:rowOff>0</xdr:rowOff>
    </xdr:from>
    <xdr:to>
      <xdr:col>8</xdr:col>
      <xdr:colOff>219074</xdr:colOff>
      <xdr:row>54</xdr:row>
      <xdr:rowOff>95250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81436" y="8572500"/>
          <a:ext cx="3167063" cy="1809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514350</xdr:colOff>
      <xdr:row>75</xdr:row>
      <xdr:rowOff>36395</xdr:rowOff>
    </xdr:from>
    <xdr:to>
      <xdr:col>9</xdr:col>
      <xdr:colOff>542924</xdr:colOff>
      <xdr:row>87</xdr:row>
      <xdr:rowOff>28574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9775" y="14352470"/>
          <a:ext cx="2314574" cy="23067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4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5" Type="http://schemas.openxmlformats.org/officeDocument/2006/relationships/oleObject" Target="../embeddings/oleObject6.bin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I22"/>
  <sheetViews>
    <sheetView workbookViewId="0">
      <selection activeCell="J19" sqref="J19"/>
    </sheetView>
  </sheetViews>
  <sheetFormatPr baseColWidth="10" defaultRowHeight="15"/>
  <sheetData>
    <row r="22" spans="9:9">
      <c r="I22" t="s">
        <v>58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B16:K62"/>
  <sheetViews>
    <sheetView topLeftCell="A12" workbookViewId="0">
      <selection activeCell="B27" sqref="B27:C36"/>
    </sheetView>
  </sheetViews>
  <sheetFormatPr baseColWidth="10" defaultRowHeight="15"/>
  <cols>
    <col min="2" max="2" width="15.42578125" customWidth="1"/>
    <col min="3" max="3" width="11.5703125" bestFit="1" customWidth="1"/>
    <col min="5" max="5" width="16.85546875" customWidth="1"/>
    <col min="7" max="7" width="15.140625" customWidth="1"/>
  </cols>
  <sheetData>
    <row r="16" spans="2:2">
      <c r="B16" s="2" t="s">
        <v>0</v>
      </c>
    </row>
    <row r="18" spans="2:6">
      <c r="B18" s="3" t="s">
        <v>1</v>
      </c>
      <c r="E18" s="4" t="s">
        <v>6</v>
      </c>
    </row>
    <row r="20" spans="2:6">
      <c r="B20" t="s">
        <v>3</v>
      </c>
      <c r="C20">
        <v>4</v>
      </c>
      <c r="E20" t="s">
        <v>7</v>
      </c>
      <c r="F20">
        <v>4.18</v>
      </c>
    </row>
    <row r="21" spans="2:6">
      <c r="B21" t="s">
        <v>5</v>
      </c>
      <c r="C21">
        <v>0.5</v>
      </c>
      <c r="E21" t="s">
        <v>8</v>
      </c>
      <c r="F21">
        <v>1</v>
      </c>
    </row>
    <row r="23" spans="2:6">
      <c r="B23" t="s">
        <v>2</v>
      </c>
      <c r="C23">
        <v>20</v>
      </c>
      <c r="E23" t="s">
        <v>9</v>
      </c>
      <c r="F23">
        <v>90</v>
      </c>
    </row>
    <row r="24" spans="2:6">
      <c r="B24" t="s">
        <v>4</v>
      </c>
      <c r="C24">
        <v>60</v>
      </c>
      <c r="E24" t="s">
        <v>10</v>
      </c>
      <c r="F24" t="s">
        <v>11</v>
      </c>
    </row>
    <row r="27" spans="2:6">
      <c r="B27" s="5" t="s">
        <v>12</v>
      </c>
    </row>
    <row r="29" spans="2:6">
      <c r="B29" t="s">
        <v>13</v>
      </c>
    </row>
    <row r="34" spans="2:11">
      <c r="B34" t="s">
        <v>15</v>
      </c>
    </row>
    <row r="36" spans="2:11">
      <c r="B36" s="6" t="s">
        <v>14</v>
      </c>
      <c r="C36" s="6">
        <f>C21*C20*(C24-C23)</f>
        <v>80</v>
      </c>
    </row>
    <row r="38" spans="2:11">
      <c r="B38" s="16" t="s">
        <v>21</v>
      </c>
      <c r="C38" s="16"/>
      <c r="D38" s="17"/>
      <c r="E38" s="17"/>
      <c r="G38" s="18" t="s">
        <v>22</v>
      </c>
      <c r="H38" s="18"/>
      <c r="I38" s="18"/>
      <c r="J38" s="18"/>
      <c r="K38" s="18"/>
    </row>
    <row r="39" spans="2:11">
      <c r="B39" t="s">
        <v>16</v>
      </c>
      <c r="G39" t="s">
        <v>16</v>
      </c>
    </row>
    <row r="41" spans="2:11">
      <c r="B41" s="9" t="s">
        <v>10</v>
      </c>
      <c r="C41" s="10">
        <f>F23-C36/F21/F20</f>
        <v>70.861244019138752</v>
      </c>
      <c r="G41" s="9" t="s">
        <v>10</v>
      </c>
      <c r="H41" s="10">
        <v>70.900000000000006</v>
      </c>
      <c r="I41" t="s">
        <v>23</v>
      </c>
    </row>
    <row r="43" spans="2:11">
      <c r="B43" t="s">
        <v>17</v>
      </c>
      <c r="G43" t="s">
        <v>17</v>
      </c>
    </row>
    <row r="50" spans="2:8">
      <c r="B50" s="11" t="s">
        <v>20</v>
      </c>
      <c r="C50" s="12">
        <f>(C41-C23)</f>
        <v>50.861244019138752</v>
      </c>
      <c r="G50" s="11" t="s">
        <v>20</v>
      </c>
      <c r="H50" s="12">
        <f>F23-C23</f>
        <v>70</v>
      </c>
    </row>
    <row r="51" spans="2:8">
      <c r="B51" s="11" t="s">
        <v>19</v>
      </c>
      <c r="C51" s="13">
        <f>F23-C24</f>
        <v>30</v>
      </c>
      <c r="G51" s="11" t="s">
        <v>19</v>
      </c>
      <c r="H51" s="12">
        <f>H41-C24</f>
        <v>10.900000000000006</v>
      </c>
    </row>
    <row r="53" spans="2:8">
      <c r="B53" s="14" t="s">
        <v>18</v>
      </c>
      <c r="C53" s="10">
        <f>(C50-C51)/LN(C50/C51)</f>
        <v>39.517128933313728</v>
      </c>
      <c r="G53" s="14" t="s">
        <v>18</v>
      </c>
      <c r="H53" s="10">
        <f>(H50-H51)/LN(H50/H51)</f>
        <v>31.778764687665838</v>
      </c>
    </row>
    <row r="56" spans="2:8">
      <c r="B56" t="s">
        <v>24</v>
      </c>
    </row>
    <row r="58" spans="2:8" ht="17.25">
      <c r="B58" t="s">
        <v>27</v>
      </c>
      <c r="C58">
        <v>2000</v>
      </c>
      <c r="G58" t="s">
        <v>27</v>
      </c>
      <c r="H58">
        <v>2000</v>
      </c>
    </row>
    <row r="59" spans="2:8">
      <c r="B59" t="s">
        <v>26</v>
      </c>
      <c r="C59">
        <v>0.05</v>
      </c>
      <c r="G59" t="s">
        <v>26</v>
      </c>
      <c r="H59">
        <v>0.05</v>
      </c>
    </row>
    <row r="60" spans="2:8">
      <c r="E60" t="s">
        <v>25</v>
      </c>
    </row>
    <row r="61" spans="2:8">
      <c r="B61" s="1" t="s">
        <v>28</v>
      </c>
      <c r="C61" s="19">
        <f>C36*1000/C58/C53</f>
        <v>1.0122192851485019</v>
      </c>
      <c r="G61" s="1" t="s">
        <v>28</v>
      </c>
      <c r="H61" s="19">
        <f>C36*1000/H58/H53</f>
        <v>1.258702167725388</v>
      </c>
    </row>
    <row r="62" spans="2:8">
      <c r="B62" s="9" t="s">
        <v>29</v>
      </c>
      <c r="C62" s="20">
        <f>C61/PI()/C59</f>
        <v>6.4439881089731514</v>
      </c>
      <c r="G62" s="9" t="s">
        <v>29</v>
      </c>
      <c r="H62" s="20">
        <f>H61/PI()/H59</f>
        <v>8.0131468749591761</v>
      </c>
    </row>
  </sheetData>
  <pageMargins left="0.7" right="0.7" top="0.75" bottom="0.75" header="0.3" footer="0.3"/>
  <pageSetup paperSize="9" orientation="portrait" r:id="rId1"/>
  <drawing r:id="rId2"/>
  <legacyDrawing r:id="rId3"/>
  <oleObjects>
    <oleObject progId="Equation.3" shapeId="1025" r:id="rId4"/>
    <oleObject progId="Equation.3" shapeId="1030" r:id="rId5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B18:G68"/>
  <sheetViews>
    <sheetView topLeftCell="A32" workbookViewId="0">
      <selection activeCell="B47" sqref="B47:C50"/>
    </sheetView>
  </sheetViews>
  <sheetFormatPr baseColWidth="10" defaultRowHeight="15"/>
  <cols>
    <col min="2" max="2" width="17.28515625" customWidth="1"/>
    <col min="5" max="5" width="16.7109375" customWidth="1"/>
  </cols>
  <sheetData>
    <row r="18" spans="2:7">
      <c r="B18" s="2" t="s">
        <v>0</v>
      </c>
    </row>
    <row r="20" spans="2:7">
      <c r="B20" s="3" t="s">
        <v>1</v>
      </c>
      <c r="E20" s="4" t="s">
        <v>6</v>
      </c>
    </row>
    <row r="22" spans="2:7">
      <c r="B22" t="s">
        <v>3</v>
      </c>
      <c r="C22">
        <v>3.9</v>
      </c>
      <c r="E22" t="s">
        <v>30</v>
      </c>
      <c r="F22">
        <v>143.27000000000001</v>
      </c>
    </row>
    <row r="23" spans="2:7">
      <c r="B23" t="s">
        <v>5</v>
      </c>
      <c r="C23">
        <v>0.5</v>
      </c>
      <c r="E23" t="s">
        <v>31</v>
      </c>
    </row>
    <row r="25" spans="2:7">
      <c r="B25" t="s">
        <v>2</v>
      </c>
      <c r="C25">
        <v>40</v>
      </c>
      <c r="E25" t="s">
        <v>9</v>
      </c>
      <c r="F25" s="13">
        <v>110</v>
      </c>
      <c r="G25" t="s">
        <v>32</v>
      </c>
    </row>
    <row r="26" spans="2:7">
      <c r="B26" t="s">
        <v>4</v>
      </c>
      <c r="C26">
        <v>80</v>
      </c>
      <c r="E26" t="s">
        <v>10</v>
      </c>
      <c r="F26" s="13">
        <v>110</v>
      </c>
    </row>
    <row r="27" spans="2:7">
      <c r="F27" s="13"/>
    </row>
    <row r="28" spans="2:7">
      <c r="B28" t="s">
        <v>35</v>
      </c>
      <c r="C28">
        <v>0.05</v>
      </c>
      <c r="F28" s="13"/>
    </row>
    <row r="29" spans="2:7">
      <c r="B29" t="s">
        <v>29</v>
      </c>
      <c r="C29">
        <v>5</v>
      </c>
    </row>
    <row r="31" spans="2:7">
      <c r="B31" s="5" t="s">
        <v>12</v>
      </c>
    </row>
    <row r="33" spans="2:3">
      <c r="B33" t="s">
        <v>33</v>
      </c>
    </row>
    <row r="38" spans="2:3">
      <c r="B38" t="s">
        <v>37</v>
      </c>
      <c r="C38">
        <f>C23*C22*(C26-C25)</f>
        <v>78</v>
      </c>
    </row>
    <row r="40" spans="2:3">
      <c r="B40" t="s">
        <v>17</v>
      </c>
    </row>
    <row r="47" spans="2:3">
      <c r="B47" s="11" t="s">
        <v>20</v>
      </c>
      <c r="C47" s="21">
        <f>F26-C25</f>
        <v>70</v>
      </c>
    </row>
    <row r="48" spans="2:3">
      <c r="B48" s="11" t="s">
        <v>19</v>
      </c>
      <c r="C48" s="13">
        <f>F26-C26</f>
        <v>30</v>
      </c>
    </row>
    <row r="50" spans="2:3">
      <c r="B50" s="23" t="s">
        <v>18</v>
      </c>
      <c r="C50" s="22">
        <f>(C47-C48)/LN(C47/C48)</f>
        <v>47.208900045753147</v>
      </c>
    </row>
    <row r="52" spans="2:3">
      <c r="B52" t="s">
        <v>34</v>
      </c>
    </row>
    <row r="57" spans="2:3" ht="17.25">
      <c r="B57" t="s">
        <v>36</v>
      </c>
      <c r="C57" s="24">
        <f>PI()*C28*C29</f>
        <v>0.78539816339744828</v>
      </c>
    </row>
    <row r="59" spans="2:3" ht="17.25">
      <c r="B59" s="9" t="s">
        <v>40</v>
      </c>
      <c r="C59" s="25">
        <f>C38*1000/C57/C50</f>
        <v>2103.6856269282371</v>
      </c>
    </row>
    <row r="61" spans="2:3">
      <c r="B61" t="s">
        <v>38</v>
      </c>
    </row>
    <row r="67" spans="2:3">
      <c r="B67" t="s">
        <v>41</v>
      </c>
    </row>
    <row r="68" spans="2:3" ht="17.25">
      <c r="B68" s="9" t="s">
        <v>39</v>
      </c>
      <c r="C68" s="25">
        <f>C59</f>
        <v>2103.6856269282371</v>
      </c>
    </row>
  </sheetData>
  <pageMargins left="0.7" right="0.7" top="0.75" bottom="0.75" header="0.3" footer="0.3"/>
  <drawing r:id="rId1"/>
  <legacyDrawing r:id="rId2"/>
  <oleObjects>
    <oleObject progId="Equation.3" shapeId="2049" r:id="rId3"/>
    <oleObject progId="Equation.3" shapeId="2050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B15:F82"/>
  <sheetViews>
    <sheetView tabSelected="1" topLeftCell="A50" workbookViewId="0">
      <selection activeCell="D92" sqref="D92"/>
    </sheetView>
  </sheetViews>
  <sheetFormatPr baseColWidth="10" defaultRowHeight="15"/>
  <cols>
    <col min="2" max="2" width="16.7109375" customWidth="1"/>
    <col min="5" max="5" width="17.140625" customWidth="1"/>
  </cols>
  <sheetData>
    <row r="15" spans="2:2">
      <c r="B15" s="2" t="s">
        <v>0</v>
      </c>
    </row>
    <row r="17" spans="2:6">
      <c r="B17" s="3" t="s">
        <v>42</v>
      </c>
      <c r="E17" s="4" t="s">
        <v>43</v>
      </c>
    </row>
    <row r="19" spans="2:6">
      <c r="B19" t="s">
        <v>3</v>
      </c>
      <c r="C19">
        <v>1.67</v>
      </c>
      <c r="E19" t="s">
        <v>7</v>
      </c>
      <c r="F19">
        <v>2.09</v>
      </c>
    </row>
    <row r="20" spans="2:6">
      <c r="B20" t="s">
        <v>5</v>
      </c>
      <c r="C20">
        <v>1</v>
      </c>
      <c r="E20" t="s">
        <v>8</v>
      </c>
      <c r="F20">
        <v>0.63</v>
      </c>
    </row>
    <row r="22" spans="2:6">
      <c r="B22" t="s">
        <v>2</v>
      </c>
      <c r="C22" t="s">
        <v>11</v>
      </c>
      <c r="E22" t="s">
        <v>9</v>
      </c>
      <c r="F22">
        <v>110</v>
      </c>
    </row>
    <row r="23" spans="2:6">
      <c r="B23" t="s">
        <v>4</v>
      </c>
      <c r="C23">
        <v>60</v>
      </c>
      <c r="E23" t="s">
        <v>10</v>
      </c>
      <c r="F23">
        <v>50</v>
      </c>
    </row>
    <row r="26" spans="2:6">
      <c r="B26" s="5" t="s">
        <v>12</v>
      </c>
    </row>
    <row r="28" spans="2:6">
      <c r="B28" t="s">
        <v>44</v>
      </c>
    </row>
    <row r="40" spans="2:3">
      <c r="B40" t="s">
        <v>45</v>
      </c>
    </row>
    <row r="45" spans="2:3">
      <c r="B45" t="s">
        <v>14</v>
      </c>
      <c r="C45" s="8">
        <f>F20*F19*(F22-F23)</f>
        <v>79.001999999999995</v>
      </c>
    </row>
    <row r="47" spans="2:3">
      <c r="B47" t="s">
        <v>46</v>
      </c>
    </row>
    <row r="49" spans="2:3">
      <c r="B49" t="s">
        <v>2</v>
      </c>
      <c r="C49" s="7">
        <f>C23-C45/C20/C19</f>
        <v>12.693413173652694</v>
      </c>
    </row>
    <row r="56" spans="2:3">
      <c r="B56" s="11" t="s">
        <v>20</v>
      </c>
      <c r="C56" s="21">
        <f>F23-C49</f>
        <v>37.306586826347306</v>
      </c>
    </row>
    <row r="57" spans="2:3">
      <c r="B57" s="11" t="s">
        <v>19</v>
      </c>
      <c r="C57" s="13">
        <f>F22-C23</f>
        <v>50</v>
      </c>
    </row>
    <row r="59" spans="2:3">
      <c r="B59" s="23" t="s">
        <v>18</v>
      </c>
      <c r="C59" s="22">
        <f>(C56-C57)/LN(C56/C57)</f>
        <v>43.343959844647465</v>
      </c>
    </row>
    <row r="61" spans="2:3">
      <c r="B61" t="s">
        <v>47</v>
      </c>
    </row>
    <row r="66" spans="2:4">
      <c r="B66" t="s">
        <v>48</v>
      </c>
      <c r="C66" s="7">
        <f>(C23-C49)/(F22-C49)</f>
        <v>0.48616017033636505</v>
      </c>
    </row>
    <row r="67" spans="2:4">
      <c r="B67" t="s">
        <v>49</v>
      </c>
      <c r="C67" s="7">
        <f>(F22-F23)/(C23-C49)</f>
        <v>1.2683223209538999</v>
      </c>
    </row>
    <row r="69" spans="2:4">
      <c r="B69" s="15" t="s">
        <v>50</v>
      </c>
      <c r="C69" s="15"/>
    </row>
    <row r="71" spans="2:4">
      <c r="B71" t="s">
        <v>51</v>
      </c>
      <c r="C71">
        <v>0.75</v>
      </c>
    </row>
    <row r="73" spans="2:4">
      <c r="B73" t="s">
        <v>52</v>
      </c>
    </row>
    <row r="74" spans="2:4">
      <c r="B74" t="s">
        <v>53</v>
      </c>
      <c r="C74">
        <v>0.7</v>
      </c>
    </row>
    <row r="75" spans="2:4" ht="17.25">
      <c r="B75" s="9" t="s">
        <v>54</v>
      </c>
      <c r="C75" s="25">
        <f>C45*1000/C74/C59/C71</f>
        <v>3471.7640137021936</v>
      </c>
    </row>
    <row r="78" spans="2:4">
      <c r="B78" t="s">
        <v>55</v>
      </c>
    </row>
    <row r="80" spans="2:4">
      <c r="B80" t="s">
        <v>56</v>
      </c>
      <c r="C80">
        <v>0.95</v>
      </c>
      <c r="D80" t="s">
        <v>57</v>
      </c>
    </row>
    <row r="82" spans="2:3" ht="17.25">
      <c r="B82" s="9" t="s">
        <v>54</v>
      </c>
      <c r="C82" s="25">
        <f>C45*1000/C59/C71/C80</f>
        <v>2558.1419048331954</v>
      </c>
    </row>
  </sheetData>
  <pageMargins left="0.7" right="0.7" top="0.75" bottom="0.75" header="0.3" footer="0.3"/>
  <pageSetup paperSize="9" orientation="portrait" r:id="rId1"/>
  <drawing r:id="rId2"/>
  <legacyDrawing r:id="rId3"/>
  <oleObjects>
    <oleObject progId="Equation.3" shapeId="3073" r:id="rId4"/>
    <oleObject progId="Equation.3" shapeId="3074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EHU-UPV OCW 2017</vt:lpstr>
      <vt:lpstr>1</vt:lpstr>
      <vt:lpstr>2</vt:lpstr>
      <vt:lpstr>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Instalaciones</dc:creator>
  <cp:lastModifiedBy>Instalaciones</cp:lastModifiedBy>
  <dcterms:created xsi:type="dcterms:W3CDTF">2017-04-06T13:18:57Z</dcterms:created>
  <dcterms:modified xsi:type="dcterms:W3CDTF">2017-04-06T15:38:21Z</dcterms:modified>
</cp:coreProperties>
</file>