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cencia\Desktop\"/>
    </mc:Choice>
  </mc:AlternateContent>
  <bookViews>
    <workbookView xWindow="0" yWindow="0" windowWidth="19200" windowHeight="11595"/>
  </bookViews>
  <sheets>
    <sheet name="TBN y TFG" sheetId="1" r:id="rId1"/>
    <sheet name="TFE e ISF" sheetId="2" r:id="rId2"/>
    <sheet name="TFE e ISF  intervalos" sheetId="3" r:id="rId3"/>
    <sheet name="TBReproduc" sheetId="5" r:id="rId4"/>
    <sheet name="Edad media maternidad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7" i="1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2" i="7"/>
  <c r="D47" i="7" l="1"/>
  <c r="D48" i="7"/>
  <c r="D49" i="7"/>
  <c r="D50" i="7"/>
  <c r="D51" i="7"/>
  <c r="D52" i="7"/>
  <c r="D46" i="7"/>
  <c r="D53" i="7" s="1"/>
  <c r="B56" i="7" s="1"/>
  <c r="C53" i="7"/>
  <c r="B46" i="7"/>
  <c r="D37" i="7"/>
  <c r="C37" i="7"/>
  <c r="B40" i="7" l="1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F4" i="3"/>
  <c r="G4" i="3" s="1"/>
  <c r="F8" i="3"/>
  <c r="G8" i="3" s="1"/>
  <c r="E8" i="3"/>
  <c r="E7" i="3"/>
  <c r="F7" i="3" s="1"/>
  <c r="G7" i="3" s="1"/>
  <c r="E6" i="3"/>
  <c r="F6" i="3" s="1"/>
  <c r="G6" i="3" s="1"/>
  <c r="E5" i="3"/>
  <c r="F5" i="3" s="1"/>
  <c r="G5" i="3" s="1"/>
  <c r="E4" i="3"/>
  <c r="E3" i="3"/>
  <c r="F3" i="3" s="1"/>
  <c r="G3" i="3" s="1"/>
  <c r="E2" i="3"/>
  <c r="F2" i="3" s="1"/>
  <c r="D3" i="3"/>
  <c r="D4" i="3"/>
  <c r="D5" i="3"/>
  <c r="D6" i="3"/>
  <c r="D7" i="3"/>
  <c r="D8" i="3"/>
  <c r="D2" i="3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2" i="2"/>
  <c r="B80" i="2" s="1"/>
  <c r="B81" i="2" s="1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41" i="2"/>
  <c r="G2" i="3" l="1"/>
  <c r="G9" i="3" s="1"/>
  <c r="G10" i="3" s="1"/>
  <c r="F9" i="3"/>
  <c r="F10" i="3" s="1"/>
  <c r="B80" i="5"/>
  <c r="B81" i="5" s="1"/>
  <c r="B19" i="1"/>
  <c r="B21" i="1" s="1"/>
  <c r="B7" i="1"/>
  <c r="B10" i="1" s="1"/>
</calcChain>
</file>

<file path=xl/comments1.xml><?xml version="1.0" encoding="utf-8"?>
<comments xmlns="http://schemas.openxmlformats.org/spreadsheetml/2006/main">
  <authors>
    <author>Docencia</author>
  </authors>
  <commentList>
    <comment ref="C37" authorId="0" shapeId="0">
      <text>
        <r>
          <rPr>
            <sz val="9"/>
            <color indexed="81"/>
            <rFont val="Tahoma"/>
            <family val="2"/>
          </rPr>
          <t xml:space="preserve">∑TFEx
</t>
        </r>
      </text>
    </comment>
    <comment ref="D37" authorId="0" shapeId="0">
      <text>
        <r>
          <rPr>
            <sz val="9"/>
            <color indexed="81"/>
            <rFont val="Tahoma"/>
            <family val="2"/>
          </rPr>
          <t xml:space="preserve">x*∑TFEx
</t>
        </r>
      </text>
    </comment>
  </commentList>
</comments>
</file>

<file path=xl/sharedStrings.xml><?xml version="1.0" encoding="utf-8"?>
<sst xmlns="http://schemas.openxmlformats.org/spreadsheetml/2006/main" count="78" uniqueCount="41">
  <si>
    <t>Tasa Bruta de Natalidad</t>
  </si>
  <si>
    <r>
      <t>N</t>
    </r>
    <r>
      <rPr>
        <vertAlign val="subscript"/>
        <sz val="11"/>
        <color theme="1"/>
        <rFont val="Calibri"/>
        <family val="2"/>
        <scheme val="minor"/>
      </rPr>
      <t>2015</t>
    </r>
  </si>
  <si>
    <r>
      <t>P</t>
    </r>
    <r>
      <rPr>
        <vertAlign val="subscript"/>
        <sz val="11"/>
        <color theme="1"/>
        <rFont val="Calibri"/>
        <family val="2"/>
        <scheme val="minor"/>
      </rPr>
      <t>2015</t>
    </r>
  </si>
  <si>
    <r>
      <t>P</t>
    </r>
    <r>
      <rPr>
        <vertAlign val="subscript"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/>
    </r>
  </si>
  <si>
    <r>
      <t>P</t>
    </r>
    <r>
      <rPr>
        <vertAlign val="subscript"/>
        <sz val="11"/>
        <color theme="1"/>
        <rFont val="Calibri"/>
        <family val="2"/>
        <scheme val="minor"/>
      </rPr>
      <t>30/6/2015</t>
    </r>
  </si>
  <si>
    <t>‰</t>
  </si>
  <si>
    <r>
      <t>TBN</t>
    </r>
    <r>
      <rPr>
        <b/>
        <vertAlign val="subscript"/>
        <sz val="11"/>
        <color rgb="FFFF0000"/>
        <rFont val="Calibri"/>
        <family val="2"/>
        <scheme val="minor"/>
      </rPr>
      <t>2015</t>
    </r>
  </si>
  <si>
    <r>
      <t>P</t>
    </r>
    <r>
      <rPr>
        <vertAlign val="subscript"/>
        <sz val="11"/>
        <color theme="1"/>
        <rFont val="Calibri"/>
        <family val="2"/>
        <scheme val="minor"/>
      </rPr>
      <t>f, 30/6/2015</t>
    </r>
  </si>
  <si>
    <r>
      <t>TFG</t>
    </r>
    <r>
      <rPr>
        <b/>
        <vertAlign val="subscript"/>
        <sz val="11"/>
        <color rgb="FFFF0000"/>
        <rFont val="Calibri"/>
        <family val="2"/>
        <scheme val="minor"/>
      </rPr>
      <t>2015</t>
    </r>
  </si>
  <si>
    <t>Tasa de Fecundidad General</t>
  </si>
  <si>
    <t>Edad de la madre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</si>
  <si>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>2015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</si>
  <si>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f,2015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</si>
  <si>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f,2016</t>
    </r>
    <r>
      <rPr>
        <sz val="11"/>
        <color theme="1"/>
        <rFont val="Calibri"/>
        <family val="2"/>
        <scheme val="minor"/>
      </rPr>
      <t/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</si>
  <si>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f,30/06/2015</t>
    </r>
  </si>
  <si>
    <t>TFEx</t>
  </si>
  <si>
    <r>
      <rPr>
        <sz val="11"/>
        <color theme="1"/>
        <rFont val="Sylfaen"/>
        <family val="1"/>
      </rPr>
      <t>∑</t>
    </r>
    <r>
      <rPr>
        <sz val="11"/>
        <color theme="1"/>
        <rFont val="Calibri"/>
        <family val="2"/>
      </rPr>
      <t>TFEx</t>
    </r>
  </si>
  <si>
    <t>ISF</t>
  </si>
  <si>
    <t>15-19</t>
  </si>
  <si>
    <t>20-24</t>
  </si>
  <si>
    <t>25-29</t>
  </si>
  <si>
    <t>30-34</t>
  </si>
  <si>
    <t>35-39</t>
  </si>
  <si>
    <t>40-44</t>
  </si>
  <si>
    <t>45-49</t>
  </si>
  <si>
    <t>Intervalos de edad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</si>
  <si>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f, 2015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</si>
  <si>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f, 2016</t>
    </r>
    <r>
      <rPr>
        <sz val="11"/>
        <color theme="1"/>
        <rFont val="Calibri"/>
        <family val="2"/>
        <scheme val="minor"/>
      </rPr>
      <t/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</si>
  <si>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f, 30/06/2015</t>
    </r>
  </si>
  <si>
    <t>nTFEX</t>
  </si>
  <si>
    <t>Nacimientos niñas por 1000 mujeres</t>
  </si>
  <si>
    <r>
      <t>N f,</t>
    </r>
    <r>
      <rPr>
        <b/>
        <vertAlign val="subscript"/>
        <sz val="11"/>
        <color theme="1"/>
        <rFont val="Calibri"/>
        <family val="2"/>
        <scheme val="minor"/>
      </rPr>
      <t>2015</t>
    </r>
  </si>
  <si>
    <t>TBR</t>
  </si>
  <si>
    <r>
      <rPr>
        <sz val="11"/>
        <color theme="1"/>
        <rFont val="Sylfaen"/>
        <family val="1"/>
      </rPr>
      <t>∑</t>
    </r>
    <r>
      <rPr>
        <sz val="11"/>
        <color theme="1"/>
        <rFont val="Calibri"/>
        <family val="2"/>
      </rPr>
      <t xml:space="preserve"> Nacimientos niñas por cada 1000 mujeres</t>
    </r>
  </si>
  <si>
    <t>Edad de la madre (x)</t>
  </si>
  <si>
    <t>ē (edad media a la maternidad)</t>
  </si>
  <si>
    <t>x+n/2</t>
  </si>
  <si>
    <t>Punto medio del intervalo (x+n/2)</t>
  </si>
  <si>
    <r>
      <t>(x+n/2)* TFE</t>
    </r>
    <r>
      <rPr>
        <b/>
        <vertAlign val="subscript"/>
        <sz val="11"/>
        <color theme="1"/>
        <rFont val="Calibri"/>
        <family val="2"/>
        <scheme val="minor"/>
      </rPr>
      <t>x</t>
    </r>
  </si>
  <si>
    <r>
      <t>P</t>
    </r>
    <r>
      <rPr>
        <vertAlign val="subscript"/>
        <sz val="11"/>
        <color theme="1"/>
        <rFont val="Calibri"/>
        <family val="2"/>
        <scheme val="minor"/>
      </rPr>
      <t>f,2015,15-49</t>
    </r>
  </si>
  <si>
    <r>
      <t>P</t>
    </r>
    <r>
      <rPr>
        <vertAlign val="subscript"/>
        <sz val="11"/>
        <color theme="1"/>
        <rFont val="Calibri"/>
        <family val="2"/>
        <scheme val="minor"/>
      </rPr>
      <t>f,2016, 15-49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</si>
</sst>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sz val="11"/>
      <color rgb="FFFF0000"/>
      <name val="Sylfaen"/>
      <family val="1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Calibri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3" fontId="0" fillId="0" borderId="0" xfId="0" applyNumberFormat="1"/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2" fontId="0" fillId="0" borderId="0" xfId="0" applyNumberFormat="1"/>
    <xf numFmtId="0" fontId="8" fillId="0" borderId="0" xfId="0" applyFont="1"/>
    <xf numFmtId="165" fontId="3" fillId="0" borderId="0" xfId="0" applyNumberFormat="1" applyFont="1"/>
    <xf numFmtId="0" fontId="8" fillId="0" borderId="0" xfId="0" applyFont="1" applyAlignment="1">
      <alignment wrapText="1"/>
    </xf>
    <xf numFmtId="0" fontId="0" fillId="0" borderId="0" xfId="0" applyFont="1"/>
    <xf numFmtId="2" fontId="0" fillId="0" borderId="0" xfId="0" applyNumberFormat="1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'TFE e ISF'!$D$1</c:f>
              <c:strCache>
                <c:ptCount val="1"/>
                <c:pt idx="0">
                  <c:v>TFEx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'TFE e ISF'!$A$2:$A$36</c:f>
              <c:numCache>
                <c:formatCode>General</c:formatCode>
                <c:ptCount val="3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</c:numCache>
            </c:numRef>
          </c:xVal>
          <c:yVal>
            <c:numRef>
              <c:f>'TFE e ISF'!$D$2:$D$36</c:f>
              <c:numCache>
                <c:formatCode>0.00</c:formatCode>
                <c:ptCount val="35"/>
                <c:pt idx="0">
                  <c:v>1.8065848173137191</c:v>
                </c:pt>
                <c:pt idx="1">
                  <c:v>3.86161204402906</c:v>
                </c:pt>
                <c:pt idx="2">
                  <c:v>7.2579846287289591</c:v>
                </c:pt>
                <c:pt idx="3">
                  <c:v>10.710252571916982</c:v>
                </c:pt>
                <c:pt idx="4">
                  <c:v>15.501996577296064</c:v>
                </c:pt>
                <c:pt idx="5">
                  <c:v>19.065166206443436</c:v>
                </c:pt>
                <c:pt idx="6">
                  <c:v>21.702245909083722</c:v>
                </c:pt>
                <c:pt idx="7">
                  <c:v>25.04374878475598</c:v>
                </c:pt>
                <c:pt idx="8">
                  <c:v>28.685477160942419</c:v>
                </c:pt>
                <c:pt idx="9">
                  <c:v>34.590882355377722</c:v>
                </c:pt>
                <c:pt idx="10">
                  <c:v>40.491603415273936</c:v>
                </c:pt>
                <c:pt idx="11">
                  <c:v>46.903683342709918</c:v>
                </c:pt>
                <c:pt idx="12">
                  <c:v>55.534440996783651</c:v>
                </c:pt>
                <c:pt idx="13">
                  <c:v>64.515655505482727</c:v>
                </c:pt>
                <c:pt idx="14">
                  <c:v>73.510306523039674</c:v>
                </c:pt>
                <c:pt idx="15">
                  <c:v>84.164214398765111</c:v>
                </c:pt>
                <c:pt idx="16">
                  <c:v>90.876231753690149</c:v>
                </c:pt>
                <c:pt idx="17">
                  <c:v>95.269893920931381</c:v>
                </c:pt>
                <c:pt idx="18">
                  <c:v>96.460798327996997</c:v>
                </c:pt>
                <c:pt idx="19">
                  <c:v>94.14574239678258</c:v>
                </c:pt>
                <c:pt idx="20">
                  <c:v>87.609819174315305</c:v>
                </c:pt>
                <c:pt idx="21">
                  <c:v>78.051759837093812</c:v>
                </c:pt>
                <c:pt idx="22">
                  <c:v>65.832482386687261</c:v>
                </c:pt>
                <c:pt idx="23">
                  <c:v>53.845910976680159</c:v>
                </c:pt>
                <c:pt idx="24">
                  <c:v>42.113326008475909</c:v>
                </c:pt>
                <c:pt idx="25">
                  <c:v>30.66615257226292</c:v>
                </c:pt>
                <c:pt idx="26">
                  <c:v>21.234420816408274</c:v>
                </c:pt>
                <c:pt idx="27">
                  <c:v>13.531514012454936</c:v>
                </c:pt>
                <c:pt idx="28">
                  <c:v>8.0923730173554578</c:v>
                </c:pt>
                <c:pt idx="29">
                  <c:v>5.1159827138968641</c:v>
                </c:pt>
                <c:pt idx="30">
                  <c:v>2.7221460840233962</c:v>
                </c:pt>
                <c:pt idx="31">
                  <c:v>1.3260697187920316</c:v>
                </c:pt>
                <c:pt idx="32">
                  <c:v>0.75125592154510101</c:v>
                </c:pt>
                <c:pt idx="33">
                  <c:v>0.38158940162693367</c:v>
                </c:pt>
                <c:pt idx="34">
                  <c:v>0.28780761168111474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84760"/>
        <c:axId val="176341912"/>
      </c:scatterChart>
      <c:valAx>
        <c:axId val="176284760"/>
        <c:scaling>
          <c:orientation val="minMax"/>
          <c:max val="50"/>
          <c:min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341912"/>
        <c:crosses val="autoZero"/>
        <c:crossBetween val="midCat"/>
        <c:majorUnit val="1"/>
        <c:minorUnit val="1"/>
      </c:valAx>
      <c:valAx>
        <c:axId val="1763419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284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TBReproduc!$D$1</c:f>
              <c:strCache>
                <c:ptCount val="1"/>
                <c:pt idx="0">
                  <c:v>Nacimientos niñas por 1000 mujeres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TBReproduc!$A$2:$A$36</c:f>
              <c:numCache>
                <c:formatCode>General</c:formatCode>
                <c:ptCount val="3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</c:numCache>
            </c:numRef>
          </c:xVal>
          <c:yVal>
            <c:numRef>
              <c:f>TBReproduc!$D$2:$D$36</c:f>
              <c:numCache>
                <c:formatCode>0.00</c:formatCode>
                <c:ptCount val="35"/>
                <c:pt idx="0">
                  <c:v>0.79268517494377466</c:v>
                </c:pt>
                <c:pt idx="1">
                  <c:v>1.7947665371507127</c:v>
                </c:pt>
                <c:pt idx="2">
                  <c:v>3.5420124719429604</c:v>
                </c:pt>
                <c:pt idx="3">
                  <c:v>5.2524644802089524</c:v>
                </c:pt>
                <c:pt idx="4">
                  <c:v>7.5014261266400464</c:v>
                </c:pt>
                <c:pt idx="5">
                  <c:v>9.2262872026766978</c:v>
                </c:pt>
                <c:pt idx="6">
                  <c:v>10.356349703023087</c:v>
                </c:pt>
                <c:pt idx="7">
                  <c:v>12.219413658262578</c:v>
                </c:pt>
                <c:pt idx="8">
                  <c:v>13.814022559954502</c:v>
                </c:pt>
                <c:pt idx="9">
                  <c:v>16.531219192948448</c:v>
                </c:pt>
                <c:pt idx="10">
                  <c:v>19.193341380771713</c:v>
                </c:pt>
                <c:pt idx="11">
                  <c:v>22.690683698955208</c:v>
                </c:pt>
                <c:pt idx="12">
                  <c:v>26.657288020859923</c:v>
                </c:pt>
                <c:pt idx="13">
                  <c:v>31.369728285601042</c:v>
                </c:pt>
                <c:pt idx="14">
                  <c:v>35.378118240935109</c:v>
                </c:pt>
                <c:pt idx="15">
                  <c:v>40.946498909442042</c:v>
                </c:pt>
                <c:pt idx="16">
                  <c:v>44.103528642106554</c:v>
                </c:pt>
                <c:pt idx="17">
                  <c:v>46.616126077914053</c:v>
                </c:pt>
                <c:pt idx="18">
                  <c:v>46.544146134012585</c:v>
                </c:pt>
                <c:pt idx="19">
                  <c:v>45.459057634983168</c:v>
                </c:pt>
                <c:pt idx="20">
                  <c:v>42.502288112590143</c:v>
                </c:pt>
                <c:pt idx="21">
                  <c:v>37.993894966572377</c:v>
                </c:pt>
                <c:pt idx="22">
                  <c:v>32.029802802736029</c:v>
                </c:pt>
                <c:pt idx="23">
                  <c:v>26.198038683278291</c:v>
                </c:pt>
                <c:pt idx="24">
                  <c:v>20.585779312509811</c:v>
                </c:pt>
                <c:pt idx="25">
                  <c:v>14.886825488126314</c:v>
                </c:pt>
                <c:pt idx="26">
                  <c:v>10.36044594851359</c:v>
                </c:pt>
                <c:pt idx="27">
                  <c:v>6.6992854964379092</c:v>
                </c:pt>
                <c:pt idx="28">
                  <c:v>3.9409540897264215</c:v>
                </c:pt>
                <c:pt idx="29">
                  <c:v>2.5913158926043525</c:v>
                </c:pt>
                <c:pt idx="30">
                  <c:v>1.3099655562444605</c:v>
                </c:pt>
                <c:pt idx="31">
                  <c:v>0.65762232993155856</c:v>
                </c:pt>
                <c:pt idx="32">
                  <c:v>0.34590200704234869</c:v>
                </c:pt>
                <c:pt idx="33">
                  <c:v>0.19079470081346683</c:v>
                </c:pt>
                <c:pt idx="34">
                  <c:v>0.14113642495900819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04688"/>
        <c:axId val="176602192"/>
      </c:scatterChart>
      <c:valAx>
        <c:axId val="176204688"/>
        <c:scaling>
          <c:orientation val="minMax"/>
          <c:max val="50"/>
          <c:min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602192"/>
        <c:crosses val="autoZero"/>
        <c:crossBetween val="midCat"/>
        <c:majorUnit val="1"/>
        <c:minorUnit val="1"/>
      </c:valAx>
      <c:valAx>
        <c:axId val="1766021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204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733424</xdr:colOff>
      <xdr:row>5</xdr:row>
      <xdr:rowOff>128586</xdr:rowOff>
    </xdr:from>
    <xdr:to>
      <xdr:col>13</xdr:col>
      <xdr:colOff>238125</xdr:colOff>
      <xdr:row>21</xdr:row>
      <xdr:rowOff>152399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733424</xdr:colOff>
      <xdr:row>5</xdr:row>
      <xdr:rowOff>128586</xdr:rowOff>
    </xdr:from>
    <xdr:to>
      <xdr:col>13</xdr:col>
      <xdr:colOff>238125</xdr:colOff>
      <xdr:row>21</xdr:row>
      <xdr:rowOff>152399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topLeftCell="A13" zoomScale="130" zoomScaleNormal="130" workbookViewId="0">
      <selection activeCell="B17" sqref="B17"/>
    </sheetView>
  </sheetViews>
  <sheetFormatPr baseColWidth="10" defaultRowHeight="15" x14ac:dyDescent="0.25"/>
  <cols>
    <col min="2" max="2" width="20.42578125" customWidth="1"/>
  </cols>
  <sheetData>
    <row r="1" spans="1:3" x14ac:dyDescent="0.25">
      <c r="A1" s="1" t="s">
        <v>0</v>
      </c>
    </row>
    <row r="4" spans="1:3" ht="18" x14ac:dyDescent="0.35">
      <c r="A4" t="s">
        <v>1</v>
      </c>
      <c r="B4" s="2">
        <v>420290</v>
      </c>
    </row>
    <row r="5" spans="1:3" ht="18" x14ac:dyDescent="0.35">
      <c r="A5" t="s">
        <v>2</v>
      </c>
      <c r="B5" s="2">
        <v>46624382</v>
      </c>
    </row>
    <row r="6" spans="1:3" ht="18" x14ac:dyDescent="0.35">
      <c r="A6" t="s">
        <v>3</v>
      </c>
      <c r="B6" s="2">
        <v>46557008</v>
      </c>
    </row>
    <row r="7" spans="1:3" ht="18" x14ac:dyDescent="0.35">
      <c r="A7" t="s">
        <v>4</v>
      </c>
      <c r="B7" s="6">
        <f>(B5+B6)/2</f>
        <v>46590695</v>
      </c>
    </row>
    <row r="10" spans="1:3" ht="18" x14ac:dyDescent="0.35">
      <c r="A10" s="3" t="s">
        <v>6</v>
      </c>
      <c r="B10" s="4">
        <f>+B4/B7*1000</f>
        <v>9.0208999887209238</v>
      </c>
      <c r="C10" s="5" t="s">
        <v>5</v>
      </c>
    </row>
    <row r="14" spans="1:3" x14ac:dyDescent="0.25">
      <c r="A14" s="1" t="s">
        <v>9</v>
      </c>
    </row>
    <row r="16" spans="1:3" ht="18" x14ac:dyDescent="0.35">
      <c r="A16" t="s">
        <v>1</v>
      </c>
      <c r="B16" s="2">
        <v>420290</v>
      </c>
    </row>
    <row r="17" spans="1:3" ht="18" x14ac:dyDescent="0.35">
      <c r="A17" t="s">
        <v>39</v>
      </c>
      <c r="B17" s="2">
        <f>SUM(B25:B31)</f>
        <v>10901126</v>
      </c>
    </row>
    <row r="18" spans="1:3" ht="18" x14ac:dyDescent="0.35">
      <c r="A18" t="s">
        <v>40</v>
      </c>
      <c r="B18" s="2">
        <f>SUM(C25:C31)</f>
        <v>10753208</v>
      </c>
    </row>
    <row r="19" spans="1:3" ht="18" x14ac:dyDescent="0.35">
      <c r="A19" t="s">
        <v>7</v>
      </c>
      <c r="B19" s="6">
        <f>(B17+B18)/2</f>
        <v>10827167</v>
      </c>
    </row>
    <row r="21" spans="1:3" ht="18" x14ac:dyDescent="0.35">
      <c r="A21" s="3" t="s">
        <v>8</v>
      </c>
      <c r="B21" s="4">
        <f>+B16/B19*1000</f>
        <v>38.818095259821888</v>
      </c>
      <c r="C21" s="5" t="s">
        <v>5</v>
      </c>
    </row>
    <row r="24" spans="1:3" ht="30" x14ac:dyDescent="0.25">
      <c r="A24" s="7" t="s">
        <v>25</v>
      </c>
      <c r="B24" s="10" t="s">
        <v>26</v>
      </c>
      <c r="C24" s="10" t="s">
        <v>27</v>
      </c>
    </row>
    <row r="25" spans="1:3" x14ac:dyDescent="0.25">
      <c r="A25" t="s">
        <v>18</v>
      </c>
      <c r="B25" s="2">
        <v>1046339</v>
      </c>
      <c r="C25" s="9">
        <v>1060085</v>
      </c>
    </row>
    <row r="26" spans="1:3" x14ac:dyDescent="0.25">
      <c r="A26" t="s">
        <v>19</v>
      </c>
      <c r="B26" s="2">
        <v>1155245</v>
      </c>
      <c r="C26" s="9">
        <v>1135522</v>
      </c>
    </row>
    <row r="27" spans="1:3" x14ac:dyDescent="0.25">
      <c r="A27" t="s">
        <v>20</v>
      </c>
      <c r="B27" s="2">
        <v>1345328</v>
      </c>
      <c r="C27" s="9">
        <v>1305071</v>
      </c>
    </row>
    <row r="28" spans="1:3" x14ac:dyDescent="0.25">
      <c r="A28" t="s">
        <v>21</v>
      </c>
      <c r="B28" s="2">
        <v>1649802</v>
      </c>
      <c r="C28" s="9">
        <v>1569636</v>
      </c>
    </row>
    <row r="29" spans="1:3" x14ac:dyDescent="0.25">
      <c r="A29" t="s">
        <v>22</v>
      </c>
      <c r="B29" s="2">
        <v>1952052</v>
      </c>
      <c r="C29" s="9">
        <v>1908500</v>
      </c>
    </row>
    <row r="30" spans="1:3" x14ac:dyDescent="0.25">
      <c r="A30" t="s">
        <v>23</v>
      </c>
      <c r="B30" s="2">
        <v>1915711</v>
      </c>
      <c r="C30" s="9">
        <v>1931914</v>
      </c>
    </row>
    <row r="31" spans="1:3" x14ac:dyDescent="0.25">
      <c r="A31" t="s">
        <v>24</v>
      </c>
      <c r="B31" s="2">
        <v>1836649</v>
      </c>
      <c r="C31" s="9">
        <v>1842480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zoomScale="130" zoomScaleNormal="130" workbookViewId="0"/>
  </sheetViews>
  <sheetFormatPr baseColWidth="10" defaultRowHeight="15" x14ac:dyDescent="0.25"/>
  <cols>
    <col min="1" max="1" width="16.28515625" bestFit="1" customWidth="1"/>
  </cols>
  <sheetData>
    <row r="1" spans="1:4" ht="18" x14ac:dyDescent="0.25">
      <c r="A1" s="10" t="s">
        <v>10</v>
      </c>
      <c r="B1" s="10" t="s">
        <v>11</v>
      </c>
      <c r="C1" s="10" t="s">
        <v>14</v>
      </c>
      <c r="D1" s="10" t="s">
        <v>15</v>
      </c>
    </row>
    <row r="2" spans="1:4" x14ac:dyDescent="0.25">
      <c r="A2" s="7">
        <v>15</v>
      </c>
      <c r="B2" s="8">
        <v>392</v>
      </c>
      <c r="C2">
        <v>216984</v>
      </c>
      <c r="D2" s="11">
        <f>+B2/C2*1000</f>
        <v>1.8065848173137191</v>
      </c>
    </row>
    <row r="3" spans="1:4" x14ac:dyDescent="0.25">
      <c r="A3" s="7">
        <v>16</v>
      </c>
      <c r="B3" s="8">
        <v>809</v>
      </c>
      <c r="C3">
        <v>209498</v>
      </c>
      <c r="D3" s="11">
        <f t="shared" ref="D3:D36" si="0">+B3/C3*1000</f>
        <v>3.86161204402906</v>
      </c>
    </row>
    <row r="4" spans="1:4" x14ac:dyDescent="0.25">
      <c r="A4" s="7">
        <v>17</v>
      </c>
      <c r="B4" s="9">
        <v>1502</v>
      </c>
      <c r="C4">
        <v>206944.5</v>
      </c>
      <c r="D4" s="11">
        <f t="shared" si="0"/>
        <v>7.2579846287289591</v>
      </c>
    </row>
    <row r="5" spans="1:4" x14ac:dyDescent="0.25">
      <c r="A5" s="7">
        <v>18</v>
      </c>
      <c r="B5" s="9">
        <v>2243</v>
      </c>
      <c r="C5">
        <v>209425.5</v>
      </c>
      <c r="D5" s="11">
        <f t="shared" si="0"/>
        <v>10.710252571916982</v>
      </c>
    </row>
    <row r="6" spans="1:4" x14ac:dyDescent="0.25">
      <c r="A6" s="7">
        <v>19</v>
      </c>
      <c r="B6" s="9">
        <v>3261</v>
      </c>
      <c r="C6">
        <v>210360</v>
      </c>
      <c r="D6" s="11">
        <f t="shared" si="0"/>
        <v>15.501996577296064</v>
      </c>
    </row>
    <row r="7" spans="1:4" x14ac:dyDescent="0.25">
      <c r="A7" s="7">
        <v>20</v>
      </c>
      <c r="B7" s="9">
        <v>4077</v>
      </c>
      <c r="C7">
        <v>213845.5</v>
      </c>
      <c r="D7" s="11">
        <f t="shared" si="0"/>
        <v>19.065166206443436</v>
      </c>
    </row>
    <row r="8" spans="1:4" x14ac:dyDescent="0.25">
      <c r="A8" s="7">
        <v>21</v>
      </c>
      <c r="B8" s="9">
        <v>4803</v>
      </c>
      <c r="C8">
        <v>221313.5</v>
      </c>
      <c r="D8" s="11">
        <f t="shared" si="0"/>
        <v>21.702245909083722</v>
      </c>
    </row>
    <row r="9" spans="1:4" x14ac:dyDescent="0.25">
      <c r="A9" s="7">
        <v>22</v>
      </c>
      <c r="B9" s="9">
        <v>5796</v>
      </c>
      <c r="C9">
        <v>231435</v>
      </c>
      <c r="D9" s="11">
        <f t="shared" si="0"/>
        <v>25.04374878475598</v>
      </c>
    </row>
    <row r="10" spans="1:4" x14ac:dyDescent="0.25">
      <c r="A10" s="7">
        <v>23</v>
      </c>
      <c r="B10" s="9">
        <v>6809</v>
      </c>
      <c r="C10">
        <v>237367.5</v>
      </c>
      <c r="D10" s="11">
        <f t="shared" si="0"/>
        <v>28.685477160942419</v>
      </c>
    </row>
    <row r="11" spans="1:4" x14ac:dyDescent="0.25">
      <c r="A11" s="7">
        <v>24</v>
      </c>
      <c r="B11" s="9">
        <v>8351</v>
      </c>
      <c r="C11">
        <v>241422</v>
      </c>
      <c r="D11" s="11">
        <f t="shared" si="0"/>
        <v>34.590882355377722</v>
      </c>
    </row>
    <row r="12" spans="1:4" x14ac:dyDescent="0.25">
      <c r="A12" s="7">
        <v>25</v>
      </c>
      <c r="B12" s="9">
        <v>10080</v>
      </c>
      <c r="C12">
        <v>248940.5</v>
      </c>
      <c r="D12" s="11">
        <f t="shared" si="0"/>
        <v>40.491603415273936</v>
      </c>
    </row>
    <row r="13" spans="1:4" x14ac:dyDescent="0.25">
      <c r="A13" s="7">
        <v>26</v>
      </c>
      <c r="B13" s="9">
        <v>12047</v>
      </c>
      <c r="C13">
        <v>256845.5</v>
      </c>
      <c r="D13" s="11">
        <f t="shared" si="0"/>
        <v>46.903683342709918</v>
      </c>
    </row>
    <row r="14" spans="1:4" x14ac:dyDescent="0.25">
      <c r="A14" s="7">
        <v>27</v>
      </c>
      <c r="B14" s="9">
        <v>14685</v>
      </c>
      <c r="C14">
        <v>264430.5</v>
      </c>
      <c r="D14" s="11">
        <f t="shared" si="0"/>
        <v>55.534440996783651</v>
      </c>
    </row>
    <row r="15" spans="1:4" x14ac:dyDescent="0.25">
      <c r="A15" s="7">
        <v>28</v>
      </c>
      <c r="B15" s="9">
        <v>17580</v>
      </c>
      <c r="C15">
        <v>272492</v>
      </c>
      <c r="D15" s="11">
        <f t="shared" si="0"/>
        <v>64.515655505482727</v>
      </c>
    </row>
    <row r="16" spans="1:4" x14ac:dyDescent="0.25">
      <c r="A16" s="7">
        <v>29</v>
      </c>
      <c r="B16" s="9">
        <v>20766</v>
      </c>
      <c r="C16">
        <v>282491</v>
      </c>
      <c r="D16" s="11">
        <f t="shared" si="0"/>
        <v>73.510306523039674</v>
      </c>
    </row>
    <row r="17" spans="1:4" x14ac:dyDescent="0.25">
      <c r="A17" s="7">
        <v>30</v>
      </c>
      <c r="B17" s="9">
        <v>24754</v>
      </c>
      <c r="C17">
        <v>294115.5</v>
      </c>
      <c r="D17" s="11">
        <f t="shared" si="0"/>
        <v>84.164214398765111</v>
      </c>
    </row>
    <row r="18" spans="1:4" x14ac:dyDescent="0.25">
      <c r="A18" s="7">
        <v>31</v>
      </c>
      <c r="B18" s="9">
        <v>27782</v>
      </c>
      <c r="C18">
        <v>305712.5</v>
      </c>
      <c r="D18" s="11">
        <f t="shared" si="0"/>
        <v>90.876231753690149</v>
      </c>
    </row>
    <row r="19" spans="1:4" x14ac:dyDescent="0.25">
      <c r="A19" s="7">
        <v>32</v>
      </c>
      <c r="B19" s="9">
        <v>30531</v>
      </c>
      <c r="C19">
        <v>320468.5</v>
      </c>
      <c r="D19" s="11">
        <f t="shared" si="0"/>
        <v>95.269893920931381</v>
      </c>
    </row>
    <row r="20" spans="1:4" x14ac:dyDescent="0.25">
      <c r="A20" s="7">
        <v>33</v>
      </c>
      <c r="B20" s="9">
        <v>32492</v>
      </c>
      <c r="C20">
        <v>336841.5</v>
      </c>
      <c r="D20" s="11">
        <f t="shared" si="0"/>
        <v>96.460798327996997</v>
      </c>
    </row>
    <row r="21" spans="1:4" x14ac:dyDescent="0.25">
      <c r="A21" s="7">
        <v>34</v>
      </c>
      <c r="B21" s="9">
        <v>33194</v>
      </c>
      <c r="C21">
        <v>352581</v>
      </c>
      <c r="D21" s="11">
        <f t="shared" si="0"/>
        <v>94.14574239678258</v>
      </c>
    </row>
    <row r="22" spans="1:4" x14ac:dyDescent="0.25">
      <c r="A22" s="7">
        <v>35</v>
      </c>
      <c r="B22" s="9">
        <v>32115</v>
      </c>
      <c r="C22">
        <v>366568.5</v>
      </c>
      <c r="D22" s="11">
        <f t="shared" si="0"/>
        <v>87.609819174315305</v>
      </c>
    </row>
    <row r="23" spans="1:4" x14ac:dyDescent="0.25">
      <c r="A23" s="7">
        <v>36</v>
      </c>
      <c r="B23" s="9">
        <v>29648</v>
      </c>
      <c r="C23">
        <v>379850.5</v>
      </c>
      <c r="D23" s="11">
        <f t="shared" si="0"/>
        <v>78.051759837093812</v>
      </c>
    </row>
    <row r="24" spans="1:4" x14ac:dyDescent="0.25">
      <c r="A24" s="7">
        <v>37</v>
      </c>
      <c r="B24" s="9">
        <v>25659</v>
      </c>
      <c r="C24">
        <v>389762</v>
      </c>
      <c r="D24" s="11">
        <f t="shared" si="0"/>
        <v>65.832482386687261</v>
      </c>
    </row>
    <row r="25" spans="1:4" x14ac:dyDescent="0.25">
      <c r="A25" s="7">
        <v>38</v>
      </c>
      <c r="B25" s="9">
        <v>21318</v>
      </c>
      <c r="C25">
        <v>395907.5</v>
      </c>
      <c r="D25" s="11">
        <f t="shared" si="0"/>
        <v>53.845910976680159</v>
      </c>
    </row>
    <row r="26" spans="1:4" x14ac:dyDescent="0.25">
      <c r="A26" s="7">
        <v>39</v>
      </c>
      <c r="B26" s="9">
        <v>16769</v>
      </c>
      <c r="C26">
        <v>398187.5</v>
      </c>
      <c r="D26" s="11">
        <f t="shared" si="0"/>
        <v>42.113326008475909</v>
      </c>
    </row>
    <row r="27" spans="1:4" x14ac:dyDescent="0.25">
      <c r="A27" s="7">
        <v>40</v>
      </c>
      <c r="B27" s="9">
        <v>12129</v>
      </c>
      <c r="C27">
        <v>395517.5</v>
      </c>
      <c r="D27" s="11">
        <f t="shared" si="0"/>
        <v>30.66615257226292</v>
      </c>
    </row>
    <row r="28" spans="1:4" x14ac:dyDescent="0.25">
      <c r="A28" s="7">
        <v>41</v>
      </c>
      <c r="B28" s="9">
        <v>8270</v>
      </c>
      <c r="C28">
        <v>389462</v>
      </c>
      <c r="D28" s="11">
        <f t="shared" si="0"/>
        <v>21.234420816408274</v>
      </c>
    </row>
    <row r="29" spans="1:4" x14ac:dyDescent="0.25">
      <c r="A29" s="7">
        <v>42</v>
      </c>
      <c r="B29" s="9">
        <v>5191</v>
      </c>
      <c r="C29">
        <v>383623</v>
      </c>
      <c r="D29" s="11">
        <f t="shared" si="0"/>
        <v>13.531514012454936</v>
      </c>
    </row>
    <row r="30" spans="1:4" x14ac:dyDescent="0.25">
      <c r="A30" s="7">
        <v>43</v>
      </c>
      <c r="B30" s="9">
        <v>3076</v>
      </c>
      <c r="C30">
        <v>380111</v>
      </c>
      <c r="D30" s="11">
        <f t="shared" si="0"/>
        <v>8.0923730173554578</v>
      </c>
    </row>
    <row r="31" spans="1:4" x14ac:dyDescent="0.25">
      <c r="A31" s="7">
        <v>44</v>
      </c>
      <c r="B31" s="9">
        <v>1919</v>
      </c>
      <c r="C31">
        <v>375099</v>
      </c>
      <c r="D31" s="11">
        <f t="shared" si="0"/>
        <v>5.1159827138968641</v>
      </c>
    </row>
    <row r="32" spans="1:4" x14ac:dyDescent="0.25">
      <c r="A32" s="7">
        <v>45</v>
      </c>
      <c r="B32" s="9">
        <v>1012</v>
      </c>
      <c r="C32">
        <v>371765.5</v>
      </c>
      <c r="D32" s="11">
        <f t="shared" si="0"/>
        <v>2.7221460840233962</v>
      </c>
    </row>
    <row r="33" spans="1:4" x14ac:dyDescent="0.25">
      <c r="A33" s="7">
        <v>46</v>
      </c>
      <c r="B33" s="8">
        <v>490</v>
      </c>
      <c r="C33">
        <v>369513</v>
      </c>
      <c r="D33" s="11">
        <f t="shared" si="0"/>
        <v>1.3260697187920316</v>
      </c>
    </row>
    <row r="34" spans="1:4" x14ac:dyDescent="0.25">
      <c r="A34" s="7">
        <v>47</v>
      </c>
      <c r="B34" s="8">
        <v>278</v>
      </c>
      <c r="C34">
        <v>370047</v>
      </c>
      <c r="D34" s="11">
        <f t="shared" si="0"/>
        <v>0.75125592154510101</v>
      </c>
    </row>
    <row r="35" spans="1:4" x14ac:dyDescent="0.25">
      <c r="A35" s="7">
        <v>48</v>
      </c>
      <c r="B35" s="8">
        <v>140</v>
      </c>
      <c r="C35">
        <v>366886.5</v>
      </c>
      <c r="D35" s="11">
        <f t="shared" si="0"/>
        <v>0.38158940162693367</v>
      </c>
    </row>
    <row r="36" spans="1:4" x14ac:dyDescent="0.25">
      <c r="A36" s="7">
        <v>49</v>
      </c>
      <c r="B36" s="8">
        <v>104</v>
      </c>
      <c r="C36">
        <v>361352.5</v>
      </c>
      <c r="D36" s="11">
        <f t="shared" si="0"/>
        <v>0.28780761168111474</v>
      </c>
    </row>
    <row r="40" spans="1:4" ht="18" x14ac:dyDescent="0.25">
      <c r="A40" s="10" t="s">
        <v>10</v>
      </c>
      <c r="B40" s="10" t="s">
        <v>12</v>
      </c>
      <c r="C40" s="10" t="s">
        <v>13</v>
      </c>
      <c r="D40" s="10" t="s">
        <v>14</v>
      </c>
    </row>
    <row r="41" spans="1:4" x14ac:dyDescent="0.25">
      <c r="A41" s="7">
        <v>15</v>
      </c>
      <c r="B41" s="9">
        <v>214644</v>
      </c>
      <c r="C41" s="9">
        <v>219324</v>
      </c>
      <c r="D41">
        <f>(B41+C41)/2</f>
        <v>216984</v>
      </c>
    </row>
    <row r="42" spans="1:4" x14ac:dyDescent="0.25">
      <c r="A42" s="7">
        <v>16</v>
      </c>
      <c r="B42" s="9">
        <v>205204</v>
      </c>
      <c r="C42" s="9">
        <v>213792</v>
      </c>
      <c r="D42">
        <f t="shared" ref="D42:D75" si="1">(B42+C42)/2</f>
        <v>209498</v>
      </c>
    </row>
    <row r="43" spans="1:4" x14ac:dyDescent="0.25">
      <c r="A43" s="7">
        <v>17</v>
      </c>
      <c r="B43" s="9">
        <v>208451</v>
      </c>
      <c r="C43" s="9">
        <v>205438</v>
      </c>
      <c r="D43">
        <f t="shared" si="1"/>
        <v>206944.5</v>
      </c>
    </row>
    <row r="44" spans="1:4" x14ac:dyDescent="0.25">
      <c r="A44" s="7">
        <v>18</v>
      </c>
      <c r="B44" s="9">
        <v>207965</v>
      </c>
      <c r="C44" s="9">
        <v>210886</v>
      </c>
      <c r="D44">
        <f t="shared" si="1"/>
        <v>209425.5</v>
      </c>
    </row>
    <row r="45" spans="1:4" x14ac:dyDescent="0.25">
      <c r="A45" s="7">
        <v>19</v>
      </c>
      <c r="B45" s="9">
        <v>210075</v>
      </c>
      <c r="C45" s="9">
        <v>210645</v>
      </c>
      <c r="D45">
        <f t="shared" si="1"/>
        <v>210360</v>
      </c>
    </row>
    <row r="46" spans="1:4" x14ac:dyDescent="0.25">
      <c r="A46" s="7">
        <v>20</v>
      </c>
      <c r="B46" s="9">
        <v>214856</v>
      </c>
      <c r="C46" s="9">
        <v>212835</v>
      </c>
      <c r="D46">
        <f t="shared" si="1"/>
        <v>213845.5</v>
      </c>
    </row>
    <row r="47" spans="1:4" x14ac:dyDescent="0.25">
      <c r="A47" s="7">
        <v>21</v>
      </c>
      <c r="B47" s="9">
        <v>225012</v>
      </c>
      <c r="C47" s="9">
        <v>217615</v>
      </c>
      <c r="D47">
        <f t="shared" si="1"/>
        <v>221313.5</v>
      </c>
    </row>
    <row r="48" spans="1:4" x14ac:dyDescent="0.25">
      <c r="A48" s="7">
        <v>22</v>
      </c>
      <c r="B48" s="9">
        <v>235017</v>
      </c>
      <c r="C48" s="9">
        <v>227853</v>
      </c>
      <c r="D48">
        <f t="shared" si="1"/>
        <v>231435</v>
      </c>
    </row>
    <row r="49" spans="1:4" x14ac:dyDescent="0.25">
      <c r="A49" s="7">
        <v>23</v>
      </c>
      <c r="B49" s="9">
        <v>236821</v>
      </c>
      <c r="C49" s="9">
        <v>237914</v>
      </c>
      <c r="D49">
        <f t="shared" si="1"/>
        <v>237367.5</v>
      </c>
    </row>
    <row r="50" spans="1:4" x14ac:dyDescent="0.25">
      <c r="A50" s="7">
        <v>24</v>
      </c>
      <c r="B50" s="9">
        <v>243539</v>
      </c>
      <c r="C50" s="9">
        <v>239305</v>
      </c>
      <c r="D50">
        <f t="shared" si="1"/>
        <v>241422</v>
      </c>
    </row>
    <row r="51" spans="1:4" x14ac:dyDescent="0.25">
      <c r="A51" s="7">
        <v>25</v>
      </c>
      <c r="B51" s="9">
        <v>251982</v>
      </c>
      <c r="C51" s="9">
        <v>245899</v>
      </c>
      <c r="D51">
        <f t="shared" si="1"/>
        <v>248940.5</v>
      </c>
    </row>
    <row r="52" spans="1:4" x14ac:dyDescent="0.25">
      <c r="A52" s="7">
        <v>26</v>
      </c>
      <c r="B52" s="9">
        <v>260462</v>
      </c>
      <c r="C52" s="9">
        <v>253229</v>
      </c>
      <c r="D52">
        <f t="shared" si="1"/>
        <v>256845.5</v>
      </c>
    </row>
    <row r="53" spans="1:4" x14ac:dyDescent="0.25">
      <c r="A53" s="7">
        <v>27</v>
      </c>
      <c r="B53" s="9">
        <v>267544</v>
      </c>
      <c r="C53" s="9">
        <v>261317</v>
      </c>
      <c r="D53">
        <f t="shared" si="1"/>
        <v>264430.5</v>
      </c>
    </row>
    <row r="54" spans="1:4" x14ac:dyDescent="0.25">
      <c r="A54" s="7">
        <v>28</v>
      </c>
      <c r="B54" s="9">
        <v>277324</v>
      </c>
      <c r="C54" s="9">
        <v>267660</v>
      </c>
      <c r="D54">
        <f t="shared" si="1"/>
        <v>272492</v>
      </c>
    </row>
    <row r="55" spans="1:4" x14ac:dyDescent="0.25">
      <c r="A55" s="7">
        <v>29</v>
      </c>
      <c r="B55" s="9">
        <v>288016</v>
      </c>
      <c r="C55" s="9">
        <v>276966</v>
      </c>
      <c r="D55">
        <f t="shared" si="1"/>
        <v>282491</v>
      </c>
    </row>
    <row r="56" spans="1:4" x14ac:dyDescent="0.25">
      <c r="A56" s="7">
        <v>30</v>
      </c>
      <c r="B56" s="9">
        <v>300878</v>
      </c>
      <c r="C56" s="9">
        <v>287353</v>
      </c>
      <c r="D56">
        <f t="shared" si="1"/>
        <v>294115.5</v>
      </c>
    </row>
    <row r="57" spans="1:4" x14ac:dyDescent="0.25">
      <c r="A57" s="7">
        <v>31</v>
      </c>
      <c r="B57" s="9">
        <v>311599</v>
      </c>
      <c r="C57" s="9">
        <v>299826</v>
      </c>
      <c r="D57">
        <f t="shared" si="1"/>
        <v>305712.5</v>
      </c>
    </row>
    <row r="58" spans="1:4" x14ac:dyDescent="0.25">
      <c r="A58" s="7">
        <v>32</v>
      </c>
      <c r="B58" s="9">
        <v>330370</v>
      </c>
      <c r="C58" s="9">
        <v>310567</v>
      </c>
      <c r="D58">
        <f t="shared" si="1"/>
        <v>320468.5</v>
      </c>
    </row>
    <row r="59" spans="1:4" x14ac:dyDescent="0.25">
      <c r="A59" s="7">
        <v>33</v>
      </c>
      <c r="B59" s="9">
        <v>344878</v>
      </c>
      <c r="C59" s="9">
        <v>328805</v>
      </c>
      <c r="D59">
        <f t="shared" si="1"/>
        <v>336841.5</v>
      </c>
    </row>
    <row r="60" spans="1:4" x14ac:dyDescent="0.25">
      <c r="A60" s="7">
        <v>34</v>
      </c>
      <c r="B60" s="9">
        <v>362077</v>
      </c>
      <c r="C60" s="9">
        <v>343085</v>
      </c>
      <c r="D60">
        <f t="shared" si="1"/>
        <v>352581</v>
      </c>
    </row>
    <row r="61" spans="1:4" x14ac:dyDescent="0.25">
      <c r="A61" s="7">
        <v>35</v>
      </c>
      <c r="B61" s="9">
        <v>372920</v>
      </c>
      <c r="C61" s="9">
        <v>360217</v>
      </c>
      <c r="D61">
        <f t="shared" si="1"/>
        <v>366568.5</v>
      </c>
    </row>
    <row r="62" spans="1:4" x14ac:dyDescent="0.25">
      <c r="A62" s="7">
        <v>36</v>
      </c>
      <c r="B62" s="9">
        <v>388545</v>
      </c>
      <c r="C62" s="9">
        <v>371156</v>
      </c>
      <c r="D62">
        <f t="shared" si="1"/>
        <v>379850.5</v>
      </c>
    </row>
    <row r="63" spans="1:4" x14ac:dyDescent="0.25">
      <c r="A63" s="7">
        <v>37</v>
      </c>
      <c r="B63" s="9">
        <v>392689</v>
      </c>
      <c r="C63" s="9">
        <v>386835</v>
      </c>
      <c r="D63">
        <f t="shared" si="1"/>
        <v>389762</v>
      </c>
    </row>
    <row r="64" spans="1:4" x14ac:dyDescent="0.25">
      <c r="A64" s="7">
        <v>38</v>
      </c>
      <c r="B64" s="9">
        <v>400894</v>
      </c>
      <c r="C64" s="9">
        <v>390921</v>
      </c>
      <c r="D64">
        <f t="shared" si="1"/>
        <v>395907.5</v>
      </c>
    </row>
    <row r="65" spans="1:4" x14ac:dyDescent="0.25">
      <c r="A65" s="7">
        <v>39</v>
      </c>
      <c r="B65" s="9">
        <v>397004</v>
      </c>
      <c r="C65" s="9">
        <v>399371</v>
      </c>
      <c r="D65">
        <f t="shared" si="1"/>
        <v>398187.5</v>
      </c>
    </row>
    <row r="66" spans="1:4" x14ac:dyDescent="0.25">
      <c r="A66" s="7">
        <v>40</v>
      </c>
      <c r="B66" s="9">
        <v>395566</v>
      </c>
      <c r="C66" s="9">
        <v>395469</v>
      </c>
      <c r="D66">
        <f t="shared" si="1"/>
        <v>395517.5</v>
      </c>
    </row>
    <row r="67" spans="1:4" x14ac:dyDescent="0.25">
      <c r="A67" s="7">
        <v>41</v>
      </c>
      <c r="B67" s="9">
        <v>385054</v>
      </c>
      <c r="C67" s="9">
        <v>393870</v>
      </c>
      <c r="D67">
        <f t="shared" si="1"/>
        <v>389462</v>
      </c>
    </row>
    <row r="68" spans="1:4" x14ac:dyDescent="0.25">
      <c r="A68" s="7">
        <v>42</v>
      </c>
      <c r="B68" s="9">
        <v>383638</v>
      </c>
      <c r="C68" s="9">
        <v>383608</v>
      </c>
      <c r="D68">
        <f t="shared" si="1"/>
        <v>383623</v>
      </c>
    </row>
    <row r="69" spans="1:4" x14ac:dyDescent="0.25">
      <c r="A69" s="7">
        <v>43</v>
      </c>
      <c r="B69" s="9">
        <v>377962</v>
      </c>
      <c r="C69" s="9">
        <v>382260</v>
      </c>
      <c r="D69">
        <f t="shared" si="1"/>
        <v>380111</v>
      </c>
    </row>
    <row r="70" spans="1:4" x14ac:dyDescent="0.25">
      <c r="A70" s="7">
        <v>44</v>
      </c>
      <c r="B70" s="9">
        <v>373491</v>
      </c>
      <c r="C70" s="9">
        <v>376707</v>
      </c>
      <c r="D70">
        <f t="shared" si="1"/>
        <v>375099</v>
      </c>
    </row>
    <row r="71" spans="1:4" x14ac:dyDescent="0.25">
      <c r="A71" s="7">
        <v>45</v>
      </c>
      <c r="B71" s="9">
        <v>371289</v>
      </c>
      <c r="C71" s="9">
        <v>372242</v>
      </c>
      <c r="D71">
        <f t="shared" si="1"/>
        <v>371765.5</v>
      </c>
    </row>
    <row r="72" spans="1:4" x14ac:dyDescent="0.25">
      <c r="A72" s="7">
        <v>46</v>
      </c>
      <c r="B72" s="9">
        <v>369150</v>
      </c>
      <c r="C72" s="9">
        <v>369876</v>
      </c>
      <c r="D72">
        <f t="shared" si="1"/>
        <v>369513</v>
      </c>
    </row>
    <row r="73" spans="1:4" x14ac:dyDescent="0.25">
      <c r="A73" s="7">
        <v>47</v>
      </c>
      <c r="B73" s="9">
        <v>372210</v>
      </c>
      <c r="C73" s="9">
        <v>367884</v>
      </c>
      <c r="D73">
        <f t="shared" si="1"/>
        <v>370047</v>
      </c>
    </row>
    <row r="74" spans="1:4" x14ac:dyDescent="0.25">
      <c r="A74" s="7">
        <v>48</v>
      </c>
      <c r="B74" s="9">
        <v>362741</v>
      </c>
      <c r="C74" s="9">
        <v>371032</v>
      </c>
      <c r="D74">
        <f t="shared" si="1"/>
        <v>366886.5</v>
      </c>
    </row>
    <row r="75" spans="1:4" x14ac:dyDescent="0.25">
      <c r="A75" s="7">
        <v>49</v>
      </c>
      <c r="B75" s="9">
        <v>361259</v>
      </c>
      <c r="C75" s="9">
        <v>361446</v>
      </c>
      <c r="D75">
        <f t="shared" si="1"/>
        <v>361352.5</v>
      </c>
    </row>
    <row r="80" spans="1:4" x14ac:dyDescent="0.25">
      <c r="A80" s="12" t="s">
        <v>16</v>
      </c>
      <c r="B80" s="11">
        <f>SUM(D2:D36)</f>
        <v>1321.6611318906437</v>
      </c>
    </row>
    <row r="81" spans="1:2" x14ac:dyDescent="0.25">
      <c r="A81" s="3" t="s">
        <v>17</v>
      </c>
      <c r="B81" s="13">
        <f>B80/1000</f>
        <v>1.3216611318906437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145" zoomScaleNormal="145" workbookViewId="0">
      <selection sqref="A1:C8"/>
    </sheetView>
  </sheetViews>
  <sheetFormatPr baseColWidth="10" defaultRowHeight="15" x14ac:dyDescent="0.25"/>
  <sheetData>
    <row r="1" spans="1:7" ht="30" x14ac:dyDescent="0.25">
      <c r="A1" s="7" t="s">
        <v>25</v>
      </c>
      <c r="B1" s="10" t="s">
        <v>26</v>
      </c>
      <c r="C1" s="10" t="s">
        <v>27</v>
      </c>
      <c r="D1" s="10" t="s">
        <v>28</v>
      </c>
      <c r="E1" s="10" t="s">
        <v>11</v>
      </c>
      <c r="F1" s="10" t="s">
        <v>15</v>
      </c>
      <c r="G1" s="10" t="s">
        <v>29</v>
      </c>
    </row>
    <row r="2" spans="1:7" x14ac:dyDescent="0.25">
      <c r="A2" t="s">
        <v>18</v>
      </c>
      <c r="B2" s="2">
        <v>1046339</v>
      </c>
      <c r="C2" s="9">
        <v>1060085</v>
      </c>
      <c r="D2">
        <f>(B2+C2)/2</f>
        <v>1053212</v>
      </c>
      <c r="E2">
        <f>SUM(B13:B17)</f>
        <v>8207</v>
      </c>
      <c r="F2" s="11">
        <f>+E2/D2*1000</f>
        <v>7.7923532963923687</v>
      </c>
      <c r="G2">
        <f>5*F2</f>
        <v>38.961766481961845</v>
      </c>
    </row>
    <row r="3" spans="1:7" x14ac:dyDescent="0.25">
      <c r="A3" t="s">
        <v>19</v>
      </c>
      <c r="B3" s="2">
        <v>1155245</v>
      </c>
      <c r="C3" s="9">
        <v>1135522</v>
      </c>
      <c r="D3">
        <f t="shared" ref="D3:D8" si="0">(B3+C3)/2</f>
        <v>1145383.5</v>
      </c>
      <c r="E3" s="2">
        <f>SUM(B18:B22)</f>
        <v>29836</v>
      </c>
      <c r="F3" s="11">
        <f t="shared" ref="F3:F8" si="1">+E3/D3*1000</f>
        <v>26.048917240382806</v>
      </c>
      <c r="G3">
        <f t="shared" ref="G3:G8" si="2">5*F3</f>
        <v>130.24458620191405</v>
      </c>
    </row>
    <row r="4" spans="1:7" x14ac:dyDescent="0.25">
      <c r="A4" t="s">
        <v>20</v>
      </c>
      <c r="B4" s="2">
        <v>1345328</v>
      </c>
      <c r="C4" s="9">
        <v>1305071</v>
      </c>
      <c r="D4">
        <f t="shared" si="0"/>
        <v>1325199.5</v>
      </c>
      <c r="E4" s="2">
        <f>SUM(B23:B27)</f>
        <v>75158</v>
      </c>
      <c r="F4" s="11">
        <f t="shared" si="1"/>
        <v>56.714479593449894</v>
      </c>
      <c r="G4">
        <f t="shared" si="2"/>
        <v>283.57239796724946</v>
      </c>
    </row>
    <row r="5" spans="1:7" x14ac:dyDescent="0.25">
      <c r="A5" t="s">
        <v>21</v>
      </c>
      <c r="B5" s="2">
        <v>1649802</v>
      </c>
      <c r="C5" s="9">
        <v>1569636</v>
      </c>
      <c r="D5">
        <f t="shared" si="0"/>
        <v>1609719</v>
      </c>
      <c r="E5" s="2">
        <f>SUM(B28:B32)</f>
        <v>148753</v>
      </c>
      <c r="F5" s="11">
        <f t="shared" si="1"/>
        <v>92.409296280903689</v>
      </c>
      <c r="G5">
        <f t="shared" si="2"/>
        <v>462.04648140451843</v>
      </c>
    </row>
    <row r="6" spans="1:7" x14ac:dyDescent="0.25">
      <c r="A6" t="s">
        <v>22</v>
      </c>
      <c r="B6" s="2">
        <v>1952052</v>
      </c>
      <c r="C6" s="9">
        <v>1908500</v>
      </c>
      <c r="D6">
        <f t="shared" si="0"/>
        <v>1930276</v>
      </c>
      <c r="E6" s="2">
        <f>SUM(B33:B37)</f>
        <v>125509</v>
      </c>
      <c r="F6" s="11">
        <f t="shared" si="1"/>
        <v>65.021271569454328</v>
      </c>
      <c r="G6">
        <f t="shared" si="2"/>
        <v>325.10635784727162</v>
      </c>
    </row>
    <row r="7" spans="1:7" x14ac:dyDescent="0.25">
      <c r="A7" t="s">
        <v>23</v>
      </c>
      <c r="B7" s="2">
        <v>1915711</v>
      </c>
      <c r="C7" s="9">
        <v>1931914</v>
      </c>
      <c r="D7">
        <f t="shared" si="0"/>
        <v>1923812.5</v>
      </c>
      <c r="E7" s="2">
        <f>SUM(B38:B42)</f>
        <v>30585</v>
      </c>
      <c r="F7" s="11">
        <f t="shared" si="1"/>
        <v>15.898118969494169</v>
      </c>
      <c r="G7">
        <f t="shared" si="2"/>
        <v>79.490594847470845</v>
      </c>
    </row>
    <row r="8" spans="1:7" x14ac:dyDescent="0.25">
      <c r="A8" t="s">
        <v>24</v>
      </c>
      <c r="B8" s="2">
        <v>1836649</v>
      </c>
      <c r="C8" s="9">
        <v>1842480</v>
      </c>
      <c r="D8">
        <f t="shared" si="0"/>
        <v>1839564.5</v>
      </c>
      <c r="E8" s="2">
        <f>SUM(B43:B47)</f>
        <v>2024</v>
      </c>
      <c r="F8" s="11">
        <f t="shared" si="1"/>
        <v>1.1002604148971129</v>
      </c>
      <c r="G8">
        <f t="shared" si="2"/>
        <v>5.5013020744855643</v>
      </c>
    </row>
    <row r="9" spans="1:7" x14ac:dyDescent="0.25">
      <c r="F9" s="11">
        <f>SUM(F2:F8)</f>
        <v>264.98469736497435</v>
      </c>
      <c r="G9">
        <f>SUM(G2:G8)</f>
        <v>1324.9234868248716</v>
      </c>
    </row>
    <row r="10" spans="1:7" x14ac:dyDescent="0.25">
      <c r="E10" s="3" t="s">
        <v>17</v>
      </c>
      <c r="F10" s="4">
        <f>5*F9/1000</f>
        <v>1.3249234868248718</v>
      </c>
      <c r="G10" s="11">
        <f>+G9/1000</f>
        <v>1.3249234868248716</v>
      </c>
    </row>
    <row r="12" spans="1:7" ht="30" x14ac:dyDescent="0.25">
      <c r="A12" s="7" t="s">
        <v>10</v>
      </c>
      <c r="B12" s="10" t="s">
        <v>11</v>
      </c>
    </row>
    <row r="13" spans="1:7" x14ac:dyDescent="0.25">
      <c r="A13" s="7">
        <v>15</v>
      </c>
      <c r="B13" s="8">
        <v>392</v>
      </c>
    </row>
    <row r="14" spans="1:7" x14ac:dyDescent="0.25">
      <c r="A14" s="7">
        <v>16</v>
      </c>
      <c r="B14" s="8">
        <v>809</v>
      </c>
    </row>
    <row r="15" spans="1:7" x14ac:dyDescent="0.25">
      <c r="A15" s="7">
        <v>17</v>
      </c>
      <c r="B15" s="9">
        <v>1502</v>
      </c>
    </row>
    <row r="16" spans="1:7" x14ac:dyDescent="0.25">
      <c r="A16" s="7">
        <v>18</v>
      </c>
      <c r="B16" s="9">
        <v>2243</v>
      </c>
    </row>
    <row r="17" spans="1:2" x14ac:dyDescent="0.25">
      <c r="A17" s="7">
        <v>19</v>
      </c>
      <c r="B17" s="9">
        <v>3261</v>
      </c>
    </row>
    <row r="18" spans="1:2" x14ac:dyDescent="0.25">
      <c r="A18" s="7">
        <v>20</v>
      </c>
      <c r="B18" s="9">
        <v>4077</v>
      </c>
    </row>
    <row r="19" spans="1:2" x14ac:dyDescent="0.25">
      <c r="A19" s="7">
        <v>21</v>
      </c>
      <c r="B19" s="9">
        <v>4803</v>
      </c>
    </row>
    <row r="20" spans="1:2" x14ac:dyDescent="0.25">
      <c r="A20" s="7">
        <v>22</v>
      </c>
      <c r="B20" s="9">
        <v>5796</v>
      </c>
    </row>
    <row r="21" spans="1:2" x14ac:dyDescent="0.25">
      <c r="A21" s="7">
        <v>23</v>
      </c>
      <c r="B21" s="9">
        <v>6809</v>
      </c>
    </row>
    <row r="22" spans="1:2" x14ac:dyDescent="0.25">
      <c r="A22" s="7">
        <v>24</v>
      </c>
      <c r="B22" s="9">
        <v>8351</v>
      </c>
    </row>
    <row r="23" spans="1:2" x14ac:dyDescent="0.25">
      <c r="A23" s="7">
        <v>25</v>
      </c>
      <c r="B23" s="9">
        <v>10080</v>
      </c>
    </row>
    <row r="24" spans="1:2" x14ac:dyDescent="0.25">
      <c r="A24" s="7">
        <v>26</v>
      </c>
      <c r="B24" s="9">
        <v>12047</v>
      </c>
    </row>
    <row r="25" spans="1:2" x14ac:dyDescent="0.25">
      <c r="A25" s="7">
        <v>27</v>
      </c>
      <c r="B25" s="9">
        <v>14685</v>
      </c>
    </row>
    <row r="26" spans="1:2" x14ac:dyDescent="0.25">
      <c r="A26" s="7">
        <v>28</v>
      </c>
      <c r="B26" s="9">
        <v>17580</v>
      </c>
    </row>
    <row r="27" spans="1:2" x14ac:dyDescent="0.25">
      <c r="A27" s="7">
        <v>29</v>
      </c>
      <c r="B27" s="9">
        <v>20766</v>
      </c>
    </row>
    <row r="28" spans="1:2" x14ac:dyDescent="0.25">
      <c r="A28" s="7">
        <v>30</v>
      </c>
      <c r="B28" s="9">
        <v>24754</v>
      </c>
    </row>
    <row r="29" spans="1:2" x14ac:dyDescent="0.25">
      <c r="A29" s="7">
        <v>31</v>
      </c>
      <c r="B29" s="9">
        <v>27782</v>
      </c>
    </row>
    <row r="30" spans="1:2" x14ac:dyDescent="0.25">
      <c r="A30" s="7">
        <v>32</v>
      </c>
      <c r="B30" s="9">
        <v>30531</v>
      </c>
    </row>
    <row r="31" spans="1:2" x14ac:dyDescent="0.25">
      <c r="A31" s="7">
        <v>33</v>
      </c>
      <c r="B31" s="9">
        <v>32492</v>
      </c>
    </row>
    <row r="32" spans="1:2" x14ac:dyDescent="0.25">
      <c r="A32" s="7">
        <v>34</v>
      </c>
      <c r="B32" s="9">
        <v>33194</v>
      </c>
    </row>
    <row r="33" spans="1:2" x14ac:dyDescent="0.25">
      <c r="A33" s="7">
        <v>35</v>
      </c>
      <c r="B33" s="9">
        <v>32115</v>
      </c>
    </row>
    <row r="34" spans="1:2" x14ac:dyDescent="0.25">
      <c r="A34" s="7">
        <v>36</v>
      </c>
      <c r="B34" s="9">
        <v>29648</v>
      </c>
    </row>
    <row r="35" spans="1:2" x14ac:dyDescent="0.25">
      <c r="A35" s="7">
        <v>37</v>
      </c>
      <c r="B35" s="9">
        <v>25659</v>
      </c>
    </row>
    <row r="36" spans="1:2" x14ac:dyDescent="0.25">
      <c r="A36" s="7">
        <v>38</v>
      </c>
      <c r="B36" s="9">
        <v>21318</v>
      </c>
    </row>
    <row r="37" spans="1:2" x14ac:dyDescent="0.25">
      <c r="A37" s="7">
        <v>39</v>
      </c>
      <c r="B37" s="9">
        <v>16769</v>
      </c>
    </row>
    <row r="38" spans="1:2" x14ac:dyDescent="0.25">
      <c r="A38" s="7">
        <v>40</v>
      </c>
      <c r="B38" s="9">
        <v>12129</v>
      </c>
    </row>
    <row r="39" spans="1:2" x14ac:dyDescent="0.25">
      <c r="A39" s="7">
        <v>41</v>
      </c>
      <c r="B39" s="9">
        <v>8270</v>
      </c>
    </row>
    <row r="40" spans="1:2" x14ac:dyDescent="0.25">
      <c r="A40" s="7">
        <v>42</v>
      </c>
      <c r="B40" s="9">
        <v>5191</v>
      </c>
    </row>
    <row r="41" spans="1:2" x14ac:dyDescent="0.25">
      <c r="A41" s="7">
        <v>43</v>
      </c>
      <c r="B41" s="9">
        <v>3076</v>
      </c>
    </row>
    <row r="42" spans="1:2" x14ac:dyDescent="0.25">
      <c r="A42" s="7">
        <v>44</v>
      </c>
      <c r="B42" s="9">
        <v>1919</v>
      </c>
    </row>
    <row r="43" spans="1:2" x14ac:dyDescent="0.25">
      <c r="A43" s="7">
        <v>45</v>
      </c>
      <c r="B43" s="9">
        <v>1012</v>
      </c>
    </row>
    <row r="44" spans="1:2" x14ac:dyDescent="0.25">
      <c r="A44" s="7">
        <v>46</v>
      </c>
      <c r="B44" s="8">
        <v>490</v>
      </c>
    </row>
    <row r="45" spans="1:2" x14ac:dyDescent="0.25">
      <c r="A45" s="7">
        <v>47</v>
      </c>
      <c r="B45" s="8">
        <v>278</v>
      </c>
    </row>
    <row r="46" spans="1:2" x14ac:dyDescent="0.25">
      <c r="A46" s="7">
        <v>48</v>
      </c>
      <c r="B46" s="8">
        <v>140</v>
      </c>
    </row>
    <row r="47" spans="1:2" x14ac:dyDescent="0.25">
      <c r="A47" s="7">
        <v>49</v>
      </c>
      <c r="B47" s="8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zoomScale="115" zoomScaleNormal="115" workbookViewId="0">
      <selection sqref="A1:XFD1048576"/>
    </sheetView>
  </sheetViews>
  <sheetFormatPr baseColWidth="10" defaultRowHeight="15" x14ac:dyDescent="0.25"/>
  <cols>
    <col min="1" max="1" width="16.28515625" bestFit="1" customWidth="1"/>
    <col min="4" max="4" width="20.140625" customWidth="1"/>
  </cols>
  <sheetData>
    <row r="1" spans="1:4" ht="30" x14ac:dyDescent="0.25">
      <c r="A1" s="10" t="s">
        <v>10</v>
      </c>
      <c r="B1" s="10" t="s">
        <v>31</v>
      </c>
      <c r="C1" s="10" t="s">
        <v>14</v>
      </c>
      <c r="D1" s="7" t="s">
        <v>30</v>
      </c>
    </row>
    <row r="2" spans="1:4" x14ac:dyDescent="0.25">
      <c r="A2" s="7">
        <v>15</v>
      </c>
      <c r="B2" s="8">
        <v>172</v>
      </c>
      <c r="C2">
        <v>216984</v>
      </c>
      <c r="D2" s="11">
        <f>+B2/C2*1000</f>
        <v>0.79268517494377466</v>
      </c>
    </row>
    <row r="3" spans="1:4" x14ac:dyDescent="0.25">
      <c r="A3" s="7">
        <v>16</v>
      </c>
      <c r="B3" s="8">
        <v>376</v>
      </c>
      <c r="C3">
        <v>209498</v>
      </c>
      <c r="D3" s="11">
        <f t="shared" ref="D3:D36" si="0">+B3/C3*1000</f>
        <v>1.7947665371507127</v>
      </c>
    </row>
    <row r="4" spans="1:4" x14ac:dyDescent="0.25">
      <c r="A4" s="7">
        <v>17</v>
      </c>
      <c r="B4" s="8">
        <v>733</v>
      </c>
      <c r="C4">
        <v>206944.5</v>
      </c>
      <c r="D4" s="11">
        <f t="shared" si="0"/>
        <v>3.5420124719429604</v>
      </c>
    </row>
    <row r="5" spans="1:4" x14ac:dyDescent="0.25">
      <c r="A5" s="7">
        <v>18</v>
      </c>
      <c r="B5" s="9">
        <v>1100</v>
      </c>
      <c r="C5">
        <v>209425.5</v>
      </c>
      <c r="D5" s="11">
        <f t="shared" si="0"/>
        <v>5.2524644802089524</v>
      </c>
    </row>
    <row r="6" spans="1:4" x14ac:dyDescent="0.25">
      <c r="A6" s="7">
        <v>19</v>
      </c>
      <c r="B6" s="9">
        <v>1578</v>
      </c>
      <c r="C6">
        <v>210360</v>
      </c>
      <c r="D6" s="11">
        <f t="shared" si="0"/>
        <v>7.5014261266400464</v>
      </c>
    </row>
    <row r="7" spans="1:4" x14ac:dyDescent="0.25">
      <c r="A7" s="7">
        <v>20</v>
      </c>
      <c r="B7" s="9">
        <v>1973</v>
      </c>
      <c r="C7">
        <v>213845.5</v>
      </c>
      <c r="D7" s="11">
        <f t="shared" si="0"/>
        <v>9.2262872026766978</v>
      </c>
    </row>
    <row r="8" spans="1:4" x14ac:dyDescent="0.25">
      <c r="A8" s="7">
        <v>21</v>
      </c>
      <c r="B8" s="9">
        <v>2292</v>
      </c>
      <c r="C8">
        <v>221313.5</v>
      </c>
      <c r="D8" s="11">
        <f t="shared" si="0"/>
        <v>10.356349703023087</v>
      </c>
    </row>
    <row r="9" spans="1:4" x14ac:dyDescent="0.25">
      <c r="A9" s="7">
        <v>22</v>
      </c>
      <c r="B9" s="9">
        <v>2828</v>
      </c>
      <c r="C9">
        <v>231435</v>
      </c>
      <c r="D9" s="11">
        <f t="shared" si="0"/>
        <v>12.219413658262578</v>
      </c>
    </row>
    <row r="10" spans="1:4" x14ac:dyDescent="0.25">
      <c r="A10" s="7">
        <v>23</v>
      </c>
      <c r="B10" s="9">
        <v>3279</v>
      </c>
      <c r="C10">
        <v>237367.5</v>
      </c>
      <c r="D10" s="11">
        <f t="shared" si="0"/>
        <v>13.814022559954502</v>
      </c>
    </row>
    <row r="11" spans="1:4" x14ac:dyDescent="0.25">
      <c r="A11" s="7">
        <v>24</v>
      </c>
      <c r="B11" s="9">
        <v>3991</v>
      </c>
      <c r="C11">
        <v>241422</v>
      </c>
      <c r="D11" s="11">
        <f t="shared" si="0"/>
        <v>16.531219192948448</v>
      </c>
    </row>
    <row r="12" spans="1:4" x14ac:dyDescent="0.25">
      <c r="A12" s="7">
        <v>25</v>
      </c>
      <c r="B12" s="9">
        <v>4778</v>
      </c>
      <c r="C12">
        <v>248940.5</v>
      </c>
      <c r="D12" s="11">
        <f t="shared" si="0"/>
        <v>19.193341380771713</v>
      </c>
    </row>
    <row r="13" spans="1:4" x14ac:dyDescent="0.25">
      <c r="A13" s="7">
        <v>26</v>
      </c>
      <c r="B13" s="9">
        <v>5828</v>
      </c>
      <c r="C13">
        <v>256845.5</v>
      </c>
      <c r="D13" s="11">
        <f t="shared" si="0"/>
        <v>22.690683698955208</v>
      </c>
    </row>
    <row r="14" spans="1:4" x14ac:dyDescent="0.25">
      <c r="A14" s="7">
        <v>27</v>
      </c>
      <c r="B14" s="9">
        <v>7049</v>
      </c>
      <c r="C14">
        <v>264430.5</v>
      </c>
      <c r="D14" s="11">
        <f t="shared" si="0"/>
        <v>26.657288020859923</v>
      </c>
    </row>
    <row r="15" spans="1:4" x14ac:dyDescent="0.25">
      <c r="A15" s="7">
        <v>28</v>
      </c>
      <c r="B15" s="9">
        <v>8548</v>
      </c>
      <c r="C15">
        <v>272492</v>
      </c>
      <c r="D15" s="11">
        <f t="shared" si="0"/>
        <v>31.369728285601042</v>
      </c>
    </row>
    <row r="16" spans="1:4" x14ac:dyDescent="0.25">
      <c r="A16" s="7">
        <v>29</v>
      </c>
      <c r="B16" s="9">
        <v>9994</v>
      </c>
      <c r="C16">
        <v>282491</v>
      </c>
      <c r="D16" s="11">
        <f t="shared" si="0"/>
        <v>35.378118240935109</v>
      </c>
    </row>
    <row r="17" spans="1:11" x14ac:dyDescent="0.25">
      <c r="A17" s="7">
        <v>30</v>
      </c>
      <c r="B17" s="9">
        <v>12043</v>
      </c>
      <c r="C17">
        <v>294115.5</v>
      </c>
      <c r="D17" s="11">
        <f t="shared" si="0"/>
        <v>40.946498909442042</v>
      </c>
    </row>
    <row r="18" spans="1:11" x14ac:dyDescent="0.25">
      <c r="A18" s="7">
        <v>31</v>
      </c>
      <c r="B18" s="9">
        <v>13483</v>
      </c>
      <c r="C18">
        <v>305712.5</v>
      </c>
      <c r="D18" s="11">
        <f t="shared" si="0"/>
        <v>44.103528642106554</v>
      </c>
    </row>
    <row r="19" spans="1:11" x14ac:dyDescent="0.25">
      <c r="A19" s="7">
        <v>32</v>
      </c>
      <c r="B19" s="9">
        <v>14939</v>
      </c>
      <c r="C19">
        <v>320468.5</v>
      </c>
      <c r="D19" s="11">
        <f t="shared" si="0"/>
        <v>46.616126077914053</v>
      </c>
    </row>
    <row r="20" spans="1:11" x14ac:dyDescent="0.25">
      <c r="A20" s="7">
        <v>33</v>
      </c>
      <c r="B20" s="9">
        <v>15678</v>
      </c>
      <c r="C20">
        <v>336841.5</v>
      </c>
      <c r="D20" s="11">
        <f t="shared" si="0"/>
        <v>46.544146134012585</v>
      </c>
    </row>
    <row r="21" spans="1:11" x14ac:dyDescent="0.25">
      <c r="A21" s="7">
        <v>34</v>
      </c>
      <c r="B21" s="9">
        <v>16028</v>
      </c>
      <c r="C21">
        <v>352581</v>
      </c>
      <c r="D21" s="11">
        <f t="shared" si="0"/>
        <v>45.459057634983168</v>
      </c>
    </row>
    <row r="22" spans="1:11" x14ac:dyDescent="0.25">
      <c r="A22" s="7">
        <v>35</v>
      </c>
      <c r="B22" s="9">
        <v>15580</v>
      </c>
      <c r="C22">
        <v>366568.5</v>
      </c>
      <c r="D22" s="11">
        <f t="shared" si="0"/>
        <v>42.502288112590143</v>
      </c>
    </row>
    <row r="23" spans="1:11" x14ac:dyDescent="0.25">
      <c r="A23" s="7">
        <v>36</v>
      </c>
      <c r="B23" s="9">
        <v>14432</v>
      </c>
      <c r="C23">
        <v>379850.5</v>
      </c>
      <c r="D23" s="11">
        <f t="shared" si="0"/>
        <v>37.993894966572377</v>
      </c>
    </row>
    <row r="24" spans="1:11" x14ac:dyDescent="0.25">
      <c r="A24" s="7">
        <v>37</v>
      </c>
      <c r="B24" s="9">
        <v>12484</v>
      </c>
      <c r="C24">
        <v>389762</v>
      </c>
      <c r="D24" s="11">
        <f t="shared" si="0"/>
        <v>32.029802802736029</v>
      </c>
    </row>
    <row r="25" spans="1:11" x14ac:dyDescent="0.25">
      <c r="A25" s="7">
        <v>38</v>
      </c>
      <c r="B25" s="9">
        <v>10372</v>
      </c>
      <c r="C25">
        <v>395907.5</v>
      </c>
      <c r="D25" s="11">
        <f t="shared" si="0"/>
        <v>26.198038683278291</v>
      </c>
    </row>
    <row r="26" spans="1:11" x14ac:dyDescent="0.25">
      <c r="A26" s="7">
        <v>39</v>
      </c>
      <c r="B26" s="9">
        <v>8197</v>
      </c>
      <c r="C26">
        <v>398187.5</v>
      </c>
      <c r="D26" s="11">
        <f t="shared" si="0"/>
        <v>20.585779312509811</v>
      </c>
    </row>
    <row r="27" spans="1:11" x14ac:dyDescent="0.25">
      <c r="A27" s="7">
        <v>40</v>
      </c>
      <c r="B27" s="9">
        <v>5888</v>
      </c>
      <c r="C27">
        <v>395517.5</v>
      </c>
      <c r="D27" s="11">
        <f t="shared" si="0"/>
        <v>14.886825488126314</v>
      </c>
    </row>
    <row r="28" spans="1:11" x14ac:dyDescent="0.25">
      <c r="A28" s="7">
        <v>41</v>
      </c>
      <c r="B28" s="9">
        <v>4035</v>
      </c>
      <c r="C28">
        <v>389462</v>
      </c>
      <c r="D28" s="11">
        <f t="shared" si="0"/>
        <v>10.36044594851359</v>
      </c>
    </row>
    <row r="29" spans="1:11" x14ac:dyDescent="0.25">
      <c r="A29" s="7">
        <v>42</v>
      </c>
      <c r="B29" s="9">
        <v>2570</v>
      </c>
      <c r="C29">
        <v>383623</v>
      </c>
      <c r="D29" s="11">
        <f t="shared" si="0"/>
        <v>6.6992854964379092</v>
      </c>
    </row>
    <row r="30" spans="1:11" x14ac:dyDescent="0.25">
      <c r="A30" s="7">
        <v>43</v>
      </c>
      <c r="B30" s="9">
        <v>1498</v>
      </c>
      <c r="C30">
        <v>380111</v>
      </c>
      <c r="D30" s="11">
        <f t="shared" si="0"/>
        <v>3.9409540897264215</v>
      </c>
      <c r="J30" s="7"/>
      <c r="K30" s="8"/>
    </row>
    <row r="31" spans="1:11" x14ac:dyDescent="0.25">
      <c r="A31" s="7">
        <v>44</v>
      </c>
      <c r="B31" s="8">
        <v>972</v>
      </c>
      <c r="C31">
        <v>375099</v>
      </c>
      <c r="D31" s="11">
        <f t="shared" si="0"/>
        <v>2.5913158926043525</v>
      </c>
      <c r="J31" s="7"/>
      <c r="K31" s="8"/>
    </row>
    <row r="32" spans="1:11" x14ac:dyDescent="0.25">
      <c r="A32" s="7">
        <v>45</v>
      </c>
      <c r="B32" s="8">
        <v>487</v>
      </c>
      <c r="C32">
        <v>371765.5</v>
      </c>
      <c r="D32" s="11">
        <f t="shared" si="0"/>
        <v>1.3099655562444605</v>
      </c>
      <c r="J32" s="7"/>
      <c r="K32" s="8"/>
    </row>
    <row r="33" spans="1:11" x14ac:dyDescent="0.25">
      <c r="A33" s="7">
        <v>46</v>
      </c>
      <c r="B33" s="8">
        <v>243</v>
      </c>
      <c r="C33">
        <v>369513</v>
      </c>
      <c r="D33" s="11">
        <f t="shared" si="0"/>
        <v>0.65762232993155856</v>
      </c>
      <c r="J33" s="7"/>
      <c r="K33" s="9"/>
    </row>
    <row r="34" spans="1:11" x14ac:dyDescent="0.25">
      <c r="A34" s="7">
        <v>47</v>
      </c>
      <c r="B34" s="8">
        <v>128</v>
      </c>
      <c r="C34">
        <v>370047</v>
      </c>
      <c r="D34" s="11">
        <f t="shared" si="0"/>
        <v>0.34590200704234869</v>
      </c>
      <c r="J34" s="7"/>
      <c r="K34" s="9"/>
    </row>
    <row r="35" spans="1:11" x14ac:dyDescent="0.25">
      <c r="A35" s="7">
        <v>48</v>
      </c>
      <c r="B35" s="8">
        <v>70</v>
      </c>
      <c r="C35">
        <v>366886.5</v>
      </c>
      <c r="D35" s="11">
        <f t="shared" si="0"/>
        <v>0.19079470081346683</v>
      </c>
      <c r="J35" s="7"/>
      <c r="K35" s="9"/>
    </row>
    <row r="36" spans="1:11" x14ac:dyDescent="0.25">
      <c r="A36" s="7">
        <v>49</v>
      </c>
      <c r="B36" s="8">
        <v>51</v>
      </c>
      <c r="C36">
        <v>361352.5</v>
      </c>
      <c r="D36" s="11">
        <f t="shared" si="0"/>
        <v>0.14113642495900819</v>
      </c>
      <c r="J36" s="7"/>
      <c r="K36" s="9"/>
    </row>
    <row r="37" spans="1:11" x14ac:dyDescent="0.25">
      <c r="D37" s="11"/>
      <c r="J37" s="7"/>
      <c r="K37" s="9"/>
    </row>
    <row r="38" spans="1:11" x14ac:dyDescent="0.25">
      <c r="J38" s="7"/>
      <c r="K38" s="9"/>
    </row>
    <row r="39" spans="1:11" x14ac:dyDescent="0.25">
      <c r="J39" s="7"/>
      <c r="K39" s="9"/>
    </row>
    <row r="40" spans="1:11" ht="18" x14ac:dyDescent="0.25">
      <c r="A40" s="10" t="s">
        <v>10</v>
      </c>
      <c r="B40" s="10" t="s">
        <v>12</v>
      </c>
      <c r="C40" s="10" t="s">
        <v>13</v>
      </c>
      <c r="D40" s="10" t="s">
        <v>14</v>
      </c>
      <c r="J40" s="7"/>
      <c r="K40" s="9"/>
    </row>
    <row r="41" spans="1:11" x14ac:dyDescent="0.25">
      <c r="A41" s="7">
        <v>15</v>
      </c>
      <c r="B41" s="9">
        <v>214644</v>
      </c>
      <c r="C41" s="9">
        <v>219324</v>
      </c>
      <c r="D41">
        <f>(B41+C41)/2</f>
        <v>216984</v>
      </c>
      <c r="J41" s="7"/>
      <c r="K41" s="9"/>
    </row>
    <row r="42" spans="1:11" x14ac:dyDescent="0.25">
      <c r="A42" s="7">
        <v>16</v>
      </c>
      <c r="B42" s="9">
        <v>205204</v>
      </c>
      <c r="C42" s="9">
        <v>213792</v>
      </c>
      <c r="D42">
        <f t="shared" ref="D42:D75" si="1">(B42+C42)/2</f>
        <v>209498</v>
      </c>
      <c r="J42" s="7"/>
      <c r="K42" s="9"/>
    </row>
    <row r="43" spans="1:11" x14ac:dyDescent="0.25">
      <c r="A43" s="7">
        <v>17</v>
      </c>
      <c r="B43" s="9">
        <v>208451</v>
      </c>
      <c r="C43" s="9">
        <v>205438</v>
      </c>
      <c r="D43">
        <f t="shared" si="1"/>
        <v>206944.5</v>
      </c>
      <c r="J43" s="7"/>
      <c r="K43" s="9"/>
    </row>
    <row r="44" spans="1:11" x14ac:dyDescent="0.25">
      <c r="A44" s="7">
        <v>18</v>
      </c>
      <c r="B44" s="9">
        <v>207965</v>
      </c>
      <c r="C44" s="9">
        <v>210886</v>
      </c>
      <c r="D44">
        <f t="shared" si="1"/>
        <v>209425.5</v>
      </c>
      <c r="J44" s="7"/>
      <c r="K44" s="9"/>
    </row>
    <row r="45" spans="1:11" x14ac:dyDescent="0.25">
      <c r="A45" s="7">
        <v>19</v>
      </c>
      <c r="B45" s="9">
        <v>210075</v>
      </c>
      <c r="C45" s="9">
        <v>210645</v>
      </c>
      <c r="D45">
        <f t="shared" si="1"/>
        <v>210360</v>
      </c>
      <c r="J45" s="7"/>
      <c r="K45" s="9"/>
    </row>
    <row r="46" spans="1:11" x14ac:dyDescent="0.25">
      <c r="A46" s="7">
        <v>20</v>
      </c>
      <c r="B46" s="9">
        <v>214856</v>
      </c>
      <c r="C46" s="9">
        <v>212835</v>
      </c>
      <c r="D46">
        <f t="shared" si="1"/>
        <v>213845.5</v>
      </c>
      <c r="J46" s="7"/>
      <c r="K46" s="9"/>
    </row>
    <row r="47" spans="1:11" x14ac:dyDescent="0.25">
      <c r="A47" s="7">
        <v>21</v>
      </c>
      <c r="B47" s="9">
        <v>225012</v>
      </c>
      <c r="C47" s="9">
        <v>217615</v>
      </c>
      <c r="D47">
        <f t="shared" si="1"/>
        <v>221313.5</v>
      </c>
      <c r="J47" s="7"/>
      <c r="K47" s="9"/>
    </row>
    <row r="48" spans="1:11" x14ac:dyDescent="0.25">
      <c r="A48" s="7">
        <v>22</v>
      </c>
      <c r="B48" s="9">
        <v>235017</v>
      </c>
      <c r="C48" s="9">
        <v>227853</v>
      </c>
      <c r="D48">
        <f t="shared" si="1"/>
        <v>231435</v>
      </c>
      <c r="J48" s="7"/>
      <c r="K48" s="9"/>
    </row>
    <row r="49" spans="1:11" x14ac:dyDescent="0.25">
      <c r="A49" s="7">
        <v>23</v>
      </c>
      <c r="B49" s="9">
        <v>236821</v>
      </c>
      <c r="C49" s="9">
        <v>237914</v>
      </c>
      <c r="D49">
        <f t="shared" si="1"/>
        <v>237367.5</v>
      </c>
      <c r="J49" s="7"/>
      <c r="K49" s="9"/>
    </row>
    <row r="50" spans="1:11" x14ac:dyDescent="0.25">
      <c r="A50" s="7">
        <v>24</v>
      </c>
      <c r="B50" s="9">
        <v>243539</v>
      </c>
      <c r="C50" s="9">
        <v>239305</v>
      </c>
      <c r="D50">
        <f t="shared" si="1"/>
        <v>241422</v>
      </c>
      <c r="J50" s="7"/>
      <c r="K50" s="9"/>
    </row>
    <row r="51" spans="1:11" x14ac:dyDescent="0.25">
      <c r="A51" s="7">
        <v>25</v>
      </c>
      <c r="B51" s="9">
        <v>251982</v>
      </c>
      <c r="C51" s="9">
        <v>245899</v>
      </c>
      <c r="D51">
        <f t="shared" si="1"/>
        <v>248940.5</v>
      </c>
      <c r="J51" s="7"/>
      <c r="K51" s="9"/>
    </row>
    <row r="52" spans="1:11" x14ac:dyDescent="0.25">
      <c r="A52" s="7">
        <v>26</v>
      </c>
      <c r="B52" s="9">
        <v>260462</v>
      </c>
      <c r="C52" s="9">
        <v>253229</v>
      </c>
      <c r="D52">
        <f t="shared" si="1"/>
        <v>256845.5</v>
      </c>
      <c r="J52" s="7"/>
      <c r="K52" s="9"/>
    </row>
    <row r="53" spans="1:11" x14ac:dyDescent="0.25">
      <c r="A53" s="7">
        <v>27</v>
      </c>
      <c r="B53" s="9">
        <v>267544</v>
      </c>
      <c r="C53" s="9">
        <v>261317</v>
      </c>
      <c r="D53">
        <f t="shared" si="1"/>
        <v>264430.5</v>
      </c>
      <c r="J53" s="7"/>
      <c r="K53" s="9"/>
    </row>
    <row r="54" spans="1:11" x14ac:dyDescent="0.25">
      <c r="A54" s="7">
        <v>28</v>
      </c>
      <c r="B54" s="9">
        <v>277324</v>
      </c>
      <c r="C54" s="9">
        <v>267660</v>
      </c>
      <c r="D54">
        <f t="shared" si="1"/>
        <v>272492</v>
      </c>
      <c r="J54" s="7"/>
      <c r="K54" s="9"/>
    </row>
    <row r="55" spans="1:11" x14ac:dyDescent="0.25">
      <c r="A55" s="7">
        <v>29</v>
      </c>
      <c r="B55" s="9">
        <v>288016</v>
      </c>
      <c r="C55" s="9">
        <v>276966</v>
      </c>
      <c r="D55">
        <f t="shared" si="1"/>
        <v>282491</v>
      </c>
      <c r="J55" s="7"/>
      <c r="K55" s="9"/>
    </row>
    <row r="56" spans="1:11" x14ac:dyDescent="0.25">
      <c r="A56" s="7">
        <v>30</v>
      </c>
      <c r="B56" s="9">
        <v>300878</v>
      </c>
      <c r="C56" s="9">
        <v>287353</v>
      </c>
      <c r="D56">
        <f t="shared" si="1"/>
        <v>294115.5</v>
      </c>
      <c r="J56" s="7"/>
      <c r="K56" s="9"/>
    </row>
    <row r="57" spans="1:11" x14ac:dyDescent="0.25">
      <c r="A57" s="7">
        <v>31</v>
      </c>
      <c r="B57" s="9">
        <v>311599</v>
      </c>
      <c r="C57" s="9">
        <v>299826</v>
      </c>
      <c r="D57">
        <f t="shared" si="1"/>
        <v>305712.5</v>
      </c>
      <c r="J57" s="7"/>
      <c r="K57" s="9"/>
    </row>
    <row r="58" spans="1:11" x14ac:dyDescent="0.25">
      <c r="A58" s="7">
        <v>32</v>
      </c>
      <c r="B58" s="9">
        <v>330370</v>
      </c>
      <c r="C58" s="9">
        <v>310567</v>
      </c>
      <c r="D58">
        <f t="shared" si="1"/>
        <v>320468.5</v>
      </c>
      <c r="J58" s="7"/>
      <c r="K58" s="9"/>
    </row>
    <row r="59" spans="1:11" x14ac:dyDescent="0.25">
      <c r="A59" s="7">
        <v>33</v>
      </c>
      <c r="B59" s="9">
        <v>344878</v>
      </c>
      <c r="C59" s="9">
        <v>328805</v>
      </c>
      <c r="D59">
        <f t="shared" si="1"/>
        <v>336841.5</v>
      </c>
      <c r="J59" s="7"/>
      <c r="K59" s="8"/>
    </row>
    <row r="60" spans="1:11" x14ac:dyDescent="0.25">
      <c r="A60" s="7">
        <v>34</v>
      </c>
      <c r="B60" s="9">
        <v>362077</v>
      </c>
      <c r="C60" s="9">
        <v>343085</v>
      </c>
      <c r="D60">
        <f t="shared" si="1"/>
        <v>352581</v>
      </c>
      <c r="J60" s="7"/>
      <c r="K60" s="8"/>
    </row>
    <row r="61" spans="1:11" x14ac:dyDescent="0.25">
      <c r="A61" s="7">
        <v>35</v>
      </c>
      <c r="B61" s="9">
        <v>372920</v>
      </c>
      <c r="C61" s="9">
        <v>360217</v>
      </c>
      <c r="D61">
        <f t="shared" si="1"/>
        <v>366568.5</v>
      </c>
      <c r="J61" s="7"/>
      <c r="K61" s="8"/>
    </row>
    <row r="62" spans="1:11" x14ac:dyDescent="0.25">
      <c r="A62" s="7">
        <v>36</v>
      </c>
      <c r="B62" s="9">
        <v>388545</v>
      </c>
      <c r="C62" s="9">
        <v>371156</v>
      </c>
      <c r="D62">
        <f t="shared" si="1"/>
        <v>379850.5</v>
      </c>
      <c r="J62" s="7"/>
      <c r="K62" s="8"/>
    </row>
    <row r="63" spans="1:11" x14ac:dyDescent="0.25">
      <c r="A63" s="7">
        <v>37</v>
      </c>
      <c r="B63" s="9">
        <v>392689</v>
      </c>
      <c r="C63" s="9">
        <v>386835</v>
      </c>
      <c r="D63">
        <f t="shared" si="1"/>
        <v>389762</v>
      </c>
      <c r="J63" s="7"/>
      <c r="K63" s="8"/>
    </row>
    <row r="64" spans="1:11" x14ac:dyDescent="0.25">
      <c r="A64" s="7">
        <v>38</v>
      </c>
      <c r="B64" s="9">
        <v>400894</v>
      </c>
      <c r="C64" s="9">
        <v>390921</v>
      </c>
      <c r="D64">
        <f t="shared" si="1"/>
        <v>395907.5</v>
      </c>
      <c r="J64" s="7"/>
      <c r="K64" s="8"/>
    </row>
    <row r="65" spans="1:4" x14ac:dyDescent="0.25">
      <c r="A65" s="7">
        <v>39</v>
      </c>
      <c r="B65" s="9">
        <v>397004</v>
      </c>
      <c r="C65" s="9">
        <v>399371</v>
      </c>
      <c r="D65">
        <f t="shared" si="1"/>
        <v>398187.5</v>
      </c>
    </row>
    <row r="66" spans="1:4" x14ac:dyDescent="0.25">
      <c r="A66" s="7">
        <v>40</v>
      </c>
      <c r="B66" s="9">
        <v>395566</v>
      </c>
      <c r="C66" s="9">
        <v>395469</v>
      </c>
      <c r="D66">
        <f t="shared" si="1"/>
        <v>395517.5</v>
      </c>
    </row>
    <row r="67" spans="1:4" x14ac:dyDescent="0.25">
      <c r="A67" s="7">
        <v>41</v>
      </c>
      <c r="B67" s="9">
        <v>385054</v>
      </c>
      <c r="C67" s="9">
        <v>393870</v>
      </c>
      <c r="D67">
        <f t="shared" si="1"/>
        <v>389462</v>
      </c>
    </row>
    <row r="68" spans="1:4" x14ac:dyDescent="0.25">
      <c r="A68" s="7">
        <v>42</v>
      </c>
      <c r="B68" s="9">
        <v>383638</v>
      </c>
      <c r="C68" s="9">
        <v>383608</v>
      </c>
      <c r="D68">
        <f t="shared" si="1"/>
        <v>383623</v>
      </c>
    </row>
    <row r="69" spans="1:4" x14ac:dyDescent="0.25">
      <c r="A69" s="7">
        <v>43</v>
      </c>
      <c r="B69" s="9">
        <v>377962</v>
      </c>
      <c r="C69" s="9">
        <v>382260</v>
      </c>
      <c r="D69">
        <f t="shared" si="1"/>
        <v>380111</v>
      </c>
    </row>
    <row r="70" spans="1:4" x14ac:dyDescent="0.25">
      <c r="A70" s="7">
        <v>44</v>
      </c>
      <c r="B70" s="9">
        <v>373491</v>
      </c>
      <c r="C70" s="9">
        <v>376707</v>
      </c>
      <c r="D70">
        <f t="shared" si="1"/>
        <v>375099</v>
      </c>
    </row>
    <row r="71" spans="1:4" x14ac:dyDescent="0.25">
      <c r="A71" s="7">
        <v>45</v>
      </c>
      <c r="B71" s="9">
        <v>371289</v>
      </c>
      <c r="C71" s="9">
        <v>372242</v>
      </c>
      <c r="D71">
        <f t="shared" si="1"/>
        <v>371765.5</v>
      </c>
    </row>
    <row r="72" spans="1:4" x14ac:dyDescent="0.25">
      <c r="A72" s="7">
        <v>46</v>
      </c>
      <c r="B72" s="9">
        <v>369150</v>
      </c>
      <c r="C72" s="9">
        <v>369876</v>
      </c>
      <c r="D72">
        <f t="shared" si="1"/>
        <v>369513</v>
      </c>
    </row>
    <row r="73" spans="1:4" x14ac:dyDescent="0.25">
      <c r="A73" s="7">
        <v>47</v>
      </c>
      <c r="B73" s="9">
        <v>372210</v>
      </c>
      <c r="C73" s="9">
        <v>367884</v>
      </c>
      <c r="D73">
        <f t="shared" si="1"/>
        <v>370047</v>
      </c>
    </row>
    <row r="74" spans="1:4" x14ac:dyDescent="0.25">
      <c r="A74" s="7">
        <v>48</v>
      </c>
      <c r="B74" s="9">
        <v>362741</v>
      </c>
      <c r="C74" s="9">
        <v>371032</v>
      </c>
      <c r="D74">
        <f t="shared" si="1"/>
        <v>366886.5</v>
      </c>
    </row>
    <row r="75" spans="1:4" x14ac:dyDescent="0.25">
      <c r="A75" s="7">
        <v>49</v>
      </c>
      <c r="B75" s="9">
        <v>361259</v>
      </c>
      <c r="C75" s="9">
        <v>361446</v>
      </c>
      <c r="D75">
        <f t="shared" si="1"/>
        <v>361352.5</v>
      </c>
    </row>
    <row r="80" spans="1:4" ht="45" x14ac:dyDescent="0.25">
      <c r="A80" s="14" t="s">
        <v>33</v>
      </c>
      <c r="B80" s="11">
        <f>SUM(D2:D36)</f>
        <v>640.42321594541932</v>
      </c>
    </row>
    <row r="81" spans="1:2" x14ac:dyDescent="0.25">
      <c r="A81" s="3" t="s">
        <v>32</v>
      </c>
      <c r="B81" s="4">
        <f>B80/1000</f>
        <v>0.64042321594541929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6"/>
  <sheetViews>
    <sheetView zoomScale="115" zoomScaleNormal="115" workbookViewId="0"/>
  </sheetViews>
  <sheetFormatPr baseColWidth="10" defaultRowHeight="15" x14ac:dyDescent="0.25"/>
  <cols>
    <col min="1" max="2" width="15.5703125" style="15" customWidth="1"/>
    <col min="3" max="3" width="14.7109375" style="15" customWidth="1"/>
    <col min="4" max="4" width="13.42578125" style="15" customWidth="1"/>
    <col min="5" max="16384" width="11.42578125" style="15"/>
  </cols>
  <sheetData>
    <row r="1" spans="1:4" ht="45" x14ac:dyDescent="0.25">
      <c r="A1" s="7" t="s">
        <v>34</v>
      </c>
      <c r="B1" s="7" t="s">
        <v>37</v>
      </c>
      <c r="C1" s="10" t="s">
        <v>15</v>
      </c>
      <c r="D1" s="10" t="s">
        <v>38</v>
      </c>
    </row>
    <row r="2" spans="1:4" x14ac:dyDescent="0.25">
      <c r="A2" s="7">
        <v>15</v>
      </c>
      <c r="B2" s="7">
        <v>15.5</v>
      </c>
      <c r="C2" s="16">
        <v>1.8065848173137191</v>
      </c>
      <c r="D2" s="16">
        <f>+B2*C2</f>
        <v>28.002064668362646</v>
      </c>
    </row>
    <row r="3" spans="1:4" x14ac:dyDescent="0.25">
      <c r="A3" s="7">
        <v>16</v>
      </c>
      <c r="B3" s="7">
        <v>16.5</v>
      </c>
      <c r="C3" s="16">
        <v>3.86161204402906</v>
      </c>
      <c r="D3" s="16">
        <f t="shared" ref="D3:D36" si="0">+B3*C3</f>
        <v>63.716598726479489</v>
      </c>
    </row>
    <row r="4" spans="1:4" x14ac:dyDescent="0.25">
      <c r="A4" s="7">
        <v>17</v>
      </c>
      <c r="B4" s="7">
        <v>17.5</v>
      </c>
      <c r="C4" s="16">
        <v>7.2579846287289591</v>
      </c>
      <c r="D4" s="16">
        <f t="shared" si="0"/>
        <v>127.01473100275679</v>
      </c>
    </row>
    <row r="5" spans="1:4" x14ac:dyDescent="0.25">
      <c r="A5" s="7">
        <v>18</v>
      </c>
      <c r="B5" s="7">
        <v>18.5</v>
      </c>
      <c r="C5" s="16">
        <v>10.710252571916982</v>
      </c>
      <c r="D5" s="16">
        <f t="shared" si="0"/>
        <v>198.13967258046415</v>
      </c>
    </row>
    <row r="6" spans="1:4" x14ac:dyDescent="0.25">
      <c r="A6" s="7">
        <v>19</v>
      </c>
      <c r="B6" s="7">
        <v>19.5</v>
      </c>
      <c r="C6" s="16">
        <v>15.501996577296064</v>
      </c>
      <c r="D6" s="16">
        <f t="shared" si="0"/>
        <v>302.28893325727324</v>
      </c>
    </row>
    <row r="7" spans="1:4" x14ac:dyDescent="0.25">
      <c r="A7" s="7">
        <v>20</v>
      </c>
      <c r="B7" s="7">
        <v>20.5</v>
      </c>
      <c r="C7" s="16">
        <v>19.065166206443436</v>
      </c>
      <c r="D7" s="16">
        <f t="shared" si="0"/>
        <v>390.83590723209045</v>
      </c>
    </row>
    <row r="8" spans="1:4" x14ac:dyDescent="0.25">
      <c r="A8" s="7">
        <v>21</v>
      </c>
      <c r="B8" s="7">
        <v>21.5</v>
      </c>
      <c r="C8" s="16">
        <v>21.702245909083722</v>
      </c>
      <c r="D8" s="16">
        <f t="shared" si="0"/>
        <v>466.59828704530003</v>
      </c>
    </row>
    <row r="9" spans="1:4" x14ac:dyDescent="0.25">
      <c r="A9" s="7">
        <v>22</v>
      </c>
      <c r="B9" s="7">
        <v>22.5</v>
      </c>
      <c r="C9" s="16">
        <v>25.04374878475598</v>
      </c>
      <c r="D9" s="16">
        <f t="shared" si="0"/>
        <v>563.48434765700961</v>
      </c>
    </row>
    <row r="10" spans="1:4" x14ac:dyDescent="0.25">
      <c r="A10" s="7">
        <v>23</v>
      </c>
      <c r="B10" s="7">
        <v>23.5</v>
      </c>
      <c r="C10" s="16">
        <v>28.685477160942419</v>
      </c>
      <c r="D10" s="16">
        <f t="shared" si="0"/>
        <v>674.10871328214682</v>
      </c>
    </row>
    <row r="11" spans="1:4" x14ac:dyDescent="0.25">
      <c r="A11" s="7">
        <v>24</v>
      </c>
      <c r="B11" s="7">
        <v>24.5</v>
      </c>
      <c r="C11" s="16">
        <v>34.590882355377722</v>
      </c>
      <c r="D11" s="16">
        <f t="shared" si="0"/>
        <v>847.47661770675415</v>
      </c>
    </row>
    <row r="12" spans="1:4" x14ac:dyDescent="0.25">
      <c r="A12" s="7">
        <v>25</v>
      </c>
      <c r="B12" s="7">
        <v>25.5</v>
      </c>
      <c r="C12" s="16">
        <v>40.491603415273936</v>
      </c>
      <c r="D12" s="16">
        <f t="shared" si="0"/>
        <v>1032.5358870894854</v>
      </c>
    </row>
    <row r="13" spans="1:4" x14ac:dyDescent="0.25">
      <c r="A13" s="7">
        <v>26</v>
      </c>
      <c r="B13" s="7">
        <v>26.5</v>
      </c>
      <c r="C13" s="16">
        <v>46.903683342709918</v>
      </c>
      <c r="D13" s="16">
        <f t="shared" si="0"/>
        <v>1242.9476085818128</v>
      </c>
    </row>
    <row r="14" spans="1:4" x14ac:dyDescent="0.25">
      <c r="A14" s="7">
        <v>27</v>
      </c>
      <c r="B14" s="7">
        <v>27.5</v>
      </c>
      <c r="C14" s="16">
        <v>55.534440996783651</v>
      </c>
      <c r="D14" s="16">
        <f t="shared" si="0"/>
        <v>1527.1971274115504</v>
      </c>
    </row>
    <row r="15" spans="1:4" x14ac:dyDescent="0.25">
      <c r="A15" s="7">
        <v>28</v>
      </c>
      <c r="B15" s="7">
        <v>28.5</v>
      </c>
      <c r="C15" s="16">
        <v>64.515655505482727</v>
      </c>
      <c r="D15" s="16">
        <f t="shared" si="0"/>
        <v>1838.6961819062576</v>
      </c>
    </row>
    <row r="16" spans="1:4" x14ac:dyDescent="0.25">
      <c r="A16" s="7">
        <v>29</v>
      </c>
      <c r="B16" s="7">
        <v>29.5</v>
      </c>
      <c r="C16" s="16">
        <v>73.510306523039674</v>
      </c>
      <c r="D16" s="16">
        <f t="shared" si="0"/>
        <v>2168.5540424296705</v>
      </c>
    </row>
    <row r="17" spans="1:4" x14ac:dyDescent="0.25">
      <c r="A17" s="7">
        <v>30</v>
      </c>
      <c r="B17" s="7">
        <v>30.5</v>
      </c>
      <c r="C17" s="16">
        <v>84.164214398765111</v>
      </c>
      <c r="D17" s="16">
        <f t="shared" si="0"/>
        <v>2567.0085391623361</v>
      </c>
    </row>
    <row r="18" spans="1:4" x14ac:dyDescent="0.25">
      <c r="A18" s="7">
        <v>31</v>
      </c>
      <c r="B18" s="7">
        <v>31.5</v>
      </c>
      <c r="C18" s="16">
        <v>90.876231753690149</v>
      </c>
      <c r="D18" s="16">
        <f t="shared" si="0"/>
        <v>2862.6013002412396</v>
      </c>
    </row>
    <row r="19" spans="1:4" x14ac:dyDescent="0.25">
      <c r="A19" s="7">
        <v>32</v>
      </c>
      <c r="B19" s="7">
        <v>32.5</v>
      </c>
      <c r="C19" s="16">
        <v>95.269893920931381</v>
      </c>
      <c r="D19" s="16">
        <f t="shared" si="0"/>
        <v>3096.2715524302698</v>
      </c>
    </row>
    <row r="20" spans="1:4" x14ac:dyDescent="0.25">
      <c r="A20" s="7">
        <v>33</v>
      </c>
      <c r="B20" s="7">
        <v>33.5</v>
      </c>
      <c r="C20" s="16">
        <v>96.460798327996997</v>
      </c>
      <c r="D20" s="16">
        <f t="shared" si="0"/>
        <v>3231.4367439878993</v>
      </c>
    </row>
    <row r="21" spans="1:4" x14ac:dyDescent="0.25">
      <c r="A21" s="7">
        <v>34</v>
      </c>
      <c r="B21" s="7">
        <v>34.5</v>
      </c>
      <c r="C21" s="16">
        <v>94.14574239678258</v>
      </c>
      <c r="D21" s="16">
        <f t="shared" si="0"/>
        <v>3248.028112688999</v>
      </c>
    </row>
    <row r="22" spans="1:4" x14ac:dyDescent="0.25">
      <c r="A22" s="7">
        <v>35</v>
      </c>
      <c r="B22" s="7">
        <v>35.5</v>
      </c>
      <c r="C22" s="16">
        <v>87.609819174315305</v>
      </c>
      <c r="D22" s="16">
        <f t="shared" si="0"/>
        <v>3110.1485806881933</v>
      </c>
    </row>
    <row r="23" spans="1:4" x14ac:dyDescent="0.25">
      <c r="A23" s="7">
        <v>36</v>
      </c>
      <c r="B23" s="7">
        <v>36.5</v>
      </c>
      <c r="C23" s="16">
        <v>78.051759837093812</v>
      </c>
      <c r="D23" s="16">
        <f t="shared" si="0"/>
        <v>2848.8892340539242</v>
      </c>
    </row>
    <row r="24" spans="1:4" x14ac:dyDescent="0.25">
      <c r="A24" s="7">
        <v>37</v>
      </c>
      <c r="B24" s="7">
        <v>37.5</v>
      </c>
      <c r="C24" s="16">
        <v>65.832482386687261</v>
      </c>
      <c r="D24" s="16">
        <f t="shared" si="0"/>
        <v>2468.7180895007723</v>
      </c>
    </row>
    <row r="25" spans="1:4" x14ac:dyDescent="0.25">
      <c r="A25" s="7">
        <v>38</v>
      </c>
      <c r="B25" s="7">
        <v>38.5</v>
      </c>
      <c r="C25" s="16">
        <v>53.845910976680159</v>
      </c>
      <c r="D25" s="16">
        <f t="shared" si="0"/>
        <v>2073.0675726021859</v>
      </c>
    </row>
    <row r="26" spans="1:4" x14ac:dyDescent="0.25">
      <c r="A26" s="7">
        <v>39</v>
      </c>
      <c r="B26" s="7">
        <v>39.5</v>
      </c>
      <c r="C26" s="16">
        <v>42.113326008475909</v>
      </c>
      <c r="D26" s="16">
        <f t="shared" si="0"/>
        <v>1663.4763773347984</v>
      </c>
    </row>
    <row r="27" spans="1:4" x14ac:dyDescent="0.25">
      <c r="A27" s="7">
        <v>40</v>
      </c>
      <c r="B27" s="7">
        <v>40.5</v>
      </c>
      <c r="C27" s="16">
        <v>30.66615257226292</v>
      </c>
      <c r="D27" s="16">
        <f t="shared" si="0"/>
        <v>1241.9791791766484</v>
      </c>
    </row>
    <row r="28" spans="1:4" x14ac:dyDescent="0.25">
      <c r="A28" s="7">
        <v>41</v>
      </c>
      <c r="B28" s="7">
        <v>41.5</v>
      </c>
      <c r="C28" s="16">
        <v>21.234420816408274</v>
      </c>
      <c r="D28" s="16">
        <f t="shared" si="0"/>
        <v>881.22846388094342</v>
      </c>
    </row>
    <row r="29" spans="1:4" x14ac:dyDescent="0.25">
      <c r="A29" s="7">
        <v>42</v>
      </c>
      <c r="B29" s="7">
        <v>42.5</v>
      </c>
      <c r="C29" s="16">
        <v>13.531514012454936</v>
      </c>
      <c r="D29" s="16">
        <f t="shared" si="0"/>
        <v>575.08934552933476</v>
      </c>
    </row>
    <row r="30" spans="1:4" x14ac:dyDescent="0.25">
      <c r="A30" s="7">
        <v>43</v>
      </c>
      <c r="B30" s="7">
        <v>43.5</v>
      </c>
      <c r="C30" s="16">
        <v>8.0923730173554578</v>
      </c>
      <c r="D30" s="16">
        <f t="shared" si="0"/>
        <v>352.01822625496243</v>
      </c>
    </row>
    <row r="31" spans="1:4" x14ac:dyDescent="0.25">
      <c r="A31" s="7">
        <v>44</v>
      </c>
      <c r="B31" s="7">
        <v>44.5</v>
      </c>
      <c r="C31" s="16">
        <v>5.1159827138968641</v>
      </c>
      <c r="D31" s="16">
        <f t="shared" si="0"/>
        <v>227.66123076841046</v>
      </c>
    </row>
    <row r="32" spans="1:4" x14ac:dyDescent="0.25">
      <c r="A32" s="7">
        <v>45</v>
      </c>
      <c r="B32" s="7">
        <v>45.5</v>
      </c>
      <c r="C32" s="16">
        <v>2.7221460840233962</v>
      </c>
      <c r="D32" s="16">
        <f t="shared" si="0"/>
        <v>123.85764682306453</v>
      </c>
    </row>
    <row r="33" spans="1:4" x14ac:dyDescent="0.25">
      <c r="A33" s="7">
        <v>46</v>
      </c>
      <c r="B33" s="7">
        <v>46.5</v>
      </c>
      <c r="C33" s="16">
        <v>1.3260697187920316</v>
      </c>
      <c r="D33" s="16">
        <f t="shared" si="0"/>
        <v>61.66224192382947</v>
      </c>
    </row>
    <row r="34" spans="1:4" x14ac:dyDescent="0.25">
      <c r="A34" s="7">
        <v>47</v>
      </c>
      <c r="B34" s="7">
        <v>47.5</v>
      </c>
      <c r="C34" s="16">
        <v>0.75125592154510101</v>
      </c>
      <c r="D34" s="16">
        <f t="shared" si="0"/>
        <v>35.684656273392299</v>
      </c>
    </row>
    <row r="35" spans="1:4" x14ac:dyDescent="0.25">
      <c r="A35" s="7">
        <v>48</v>
      </c>
      <c r="B35" s="7">
        <v>48.5</v>
      </c>
      <c r="C35" s="16">
        <v>0.38158940162693367</v>
      </c>
      <c r="D35" s="16">
        <f t="shared" si="0"/>
        <v>18.507085978906282</v>
      </c>
    </row>
    <row r="36" spans="1:4" x14ac:dyDescent="0.25">
      <c r="A36" s="7">
        <v>49</v>
      </c>
      <c r="B36" s="7">
        <v>49.5</v>
      </c>
      <c r="C36" s="16">
        <v>0.28780761168111474</v>
      </c>
      <c r="D36" s="16">
        <f t="shared" si="0"/>
        <v>14.246476778215179</v>
      </c>
    </row>
    <row r="37" spans="1:4" x14ac:dyDescent="0.25">
      <c r="C37" s="16">
        <f>SUM(C2:C36)</f>
        <v>1321.6611318906437</v>
      </c>
      <c r="D37" s="16">
        <f>SUM(D2:D36)</f>
        <v>42173.177376655738</v>
      </c>
    </row>
    <row r="40" spans="1:4" ht="30" x14ac:dyDescent="0.25">
      <c r="A40" s="17" t="s">
        <v>35</v>
      </c>
      <c r="B40" s="18">
        <f>+D37/C37</f>
        <v>31.909221175572267</v>
      </c>
      <c r="C40" s="4"/>
    </row>
    <row r="45" spans="1:4" ht="30" x14ac:dyDescent="0.25">
      <c r="A45" s="7" t="s">
        <v>25</v>
      </c>
      <c r="B45" s="10" t="s">
        <v>36</v>
      </c>
      <c r="C45" s="10" t="s">
        <v>15</v>
      </c>
      <c r="D45" s="10" t="s">
        <v>38</v>
      </c>
    </row>
    <row r="46" spans="1:4" x14ac:dyDescent="0.25">
      <c r="A46" s="15" t="s">
        <v>18</v>
      </c>
      <c r="B46" s="15">
        <f>15+5/2</f>
        <v>17.5</v>
      </c>
      <c r="C46" s="16">
        <v>7.7923532963923687</v>
      </c>
      <c r="D46" s="16">
        <f t="shared" ref="D46:D52" si="1">+B46*C46</f>
        <v>136.36618268686647</v>
      </c>
    </row>
    <row r="47" spans="1:4" x14ac:dyDescent="0.25">
      <c r="A47" s="15" t="s">
        <v>19</v>
      </c>
      <c r="B47" s="15">
        <v>22.5</v>
      </c>
      <c r="C47" s="16">
        <v>26.048917240382806</v>
      </c>
      <c r="D47" s="16">
        <f t="shared" si="1"/>
        <v>586.10063790861318</v>
      </c>
    </row>
    <row r="48" spans="1:4" x14ac:dyDescent="0.25">
      <c r="A48" s="15" t="s">
        <v>20</v>
      </c>
      <c r="B48" s="15">
        <v>27.5</v>
      </c>
      <c r="C48" s="16">
        <v>56.714479593449894</v>
      </c>
      <c r="D48" s="16">
        <f t="shared" si="1"/>
        <v>1559.6481888198721</v>
      </c>
    </row>
    <row r="49" spans="1:5" x14ac:dyDescent="0.25">
      <c r="A49" s="15" t="s">
        <v>21</v>
      </c>
      <c r="B49" s="15">
        <v>32.5</v>
      </c>
      <c r="C49" s="16">
        <v>92.409296280903689</v>
      </c>
      <c r="D49" s="16">
        <f t="shared" si="1"/>
        <v>3003.3021291293699</v>
      </c>
    </row>
    <row r="50" spans="1:5" x14ac:dyDescent="0.25">
      <c r="A50" s="15" t="s">
        <v>22</v>
      </c>
      <c r="B50" s="15">
        <v>37.5</v>
      </c>
      <c r="C50" s="16">
        <v>65.021271569454328</v>
      </c>
      <c r="D50" s="16">
        <f t="shared" si="1"/>
        <v>2438.2976838545374</v>
      </c>
    </row>
    <row r="51" spans="1:5" x14ac:dyDescent="0.25">
      <c r="A51" s="15" t="s">
        <v>23</v>
      </c>
      <c r="B51" s="15">
        <v>42.5</v>
      </c>
      <c r="C51" s="16">
        <v>15.898118969494169</v>
      </c>
      <c r="D51" s="16">
        <f t="shared" si="1"/>
        <v>675.67005620350221</v>
      </c>
    </row>
    <row r="52" spans="1:5" x14ac:dyDescent="0.25">
      <c r="A52" s="15" t="s">
        <v>24</v>
      </c>
      <c r="B52" s="15">
        <v>47.5</v>
      </c>
      <c r="C52" s="16">
        <v>1.1002604148971129</v>
      </c>
      <c r="D52" s="16">
        <f t="shared" si="1"/>
        <v>52.262369707612862</v>
      </c>
    </row>
    <row r="53" spans="1:5" x14ac:dyDescent="0.25">
      <c r="C53" s="16">
        <f>SUM(C46:C52)</f>
        <v>264.98469736497435</v>
      </c>
      <c r="D53" s="16">
        <f>SUM(D46:D52)</f>
        <v>8451.6472483103735</v>
      </c>
      <c r="E53" s="16"/>
    </row>
    <row r="56" spans="1:5" ht="30" x14ac:dyDescent="0.25">
      <c r="A56" s="19" t="s">
        <v>35</v>
      </c>
      <c r="B56" s="20">
        <f>+D53/C53</f>
        <v>31.894850277597619</v>
      </c>
      <c r="C56" s="16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TBN y TFG</vt:lpstr>
      <vt:lpstr>TFE e ISF</vt:lpstr>
      <vt:lpstr>TFE e ISF  intervalos</vt:lpstr>
      <vt:lpstr>TBReproduc</vt:lpstr>
      <vt:lpstr>Edad media maternidad</vt:lpstr>
    </vt:vector>
  </TitlesOfParts>
  <Company>UPV-EHU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Docencia</dc:creator>
  <cp:lastModifiedBy>Docencia</cp:lastModifiedBy>
  <dcterms:created xsi:type="dcterms:W3CDTF">2017-03-21T17:35:50Z</dcterms:created>
  <dcterms:modified xsi:type="dcterms:W3CDTF">2017-05-18T13:15:28Z</dcterms:modified>
</cp:coreProperties>
</file>