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600" windowHeight="9780"/>
  </bookViews>
  <sheets>
    <sheet name="Índice de disimilitud" sheetId="2" r:id="rId1"/>
    <sheet name="Índice de Gini" sheetId="1" r:id="rId2"/>
    <sheet name="Curva de Lorenz " sheetId="3" r:id="rId3"/>
  </sheets>
  <calcPr calcId="125725"/>
</workbook>
</file>

<file path=xl/calcChain.xml><?xml version="1.0" encoding="utf-8"?>
<calcChain xmlns="http://schemas.openxmlformats.org/spreadsheetml/2006/main">
  <c r="B58" i="1"/>
  <c r="I53"/>
  <c r="G53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2"/>
  <c r="G4"/>
  <c r="H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G5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H3"/>
  <c r="H2"/>
  <c r="G3"/>
  <c r="G2"/>
  <c r="E3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F2"/>
  <c r="E2"/>
  <c r="C53"/>
  <c r="B53"/>
  <c r="D7"/>
  <c r="D44"/>
  <c r="D27"/>
  <c r="D31"/>
  <c r="D47"/>
  <c r="D33"/>
  <c r="D9"/>
  <c r="D21"/>
  <c r="D26"/>
  <c r="D17"/>
  <c r="D42"/>
  <c r="D37"/>
  <c r="D50"/>
  <c r="D39"/>
  <c r="D29"/>
  <c r="D10"/>
  <c r="D25"/>
  <c r="D46"/>
  <c r="D45"/>
  <c r="D11"/>
  <c r="D40"/>
  <c r="D35"/>
  <c r="D51"/>
  <c r="D13"/>
  <c r="D52"/>
  <c r="D30"/>
  <c r="D20"/>
  <c r="D38"/>
  <c r="D4"/>
  <c r="D3"/>
  <c r="D16"/>
  <c r="D24"/>
  <c r="D19"/>
  <c r="D22"/>
  <c r="D14"/>
  <c r="D8"/>
  <c r="D48"/>
  <c r="D12"/>
  <c r="D6"/>
  <c r="D18"/>
  <c r="D43"/>
  <c r="D23"/>
  <c r="D49"/>
  <c r="D15"/>
  <c r="D2"/>
  <c r="D36"/>
  <c r="D34"/>
  <c r="D41"/>
  <c r="D32"/>
  <c r="D28"/>
  <c r="D5"/>
  <c r="B59" i="2"/>
  <c r="B5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2"/>
  <c r="D3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E2"/>
  <c r="D2"/>
  <c r="C53"/>
  <c r="B53"/>
</calcChain>
</file>

<file path=xl/sharedStrings.xml><?xml version="1.0" encoding="utf-8"?>
<sst xmlns="http://schemas.openxmlformats.org/spreadsheetml/2006/main" count="124" uniqueCount="71">
  <si>
    <t>01001 Alegría-Dulantzi</t>
  </si>
  <si>
    <t>01002 Amurrio</t>
  </si>
  <si>
    <t>01049 Añana</t>
  </si>
  <si>
    <t>01003 Aramaio</t>
  </si>
  <si>
    <t>01006 Armiñón</t>
  </si>
  <si>
    <t>01037 Arraia-Maeztu</t>
  </si>
  <si>
    <t>01008 Arrazua-Ubarrundia</t>
  </si>
  <si>
    <t>01004 Artziniega</t>
  </si>
  <si>
    <t>01009 Asparrena</t>
  </si>
  <si>
    <t>01010 Ayala/Aiara</t>
  </si>
  <si>
    <t>01011 Baños de Ebro/Mañueta</t>
  </si>
  <si>
    <t>01013 Barrundia</t>
  </si>
  <si>
    <t>01014 Berantevilla</t>
  </si>
  <si>
    <t>01016 Bernedo</t>
  </si>
  <si>
    <t>01017 Campezo/Kanpezu</t>
  </si>
  <si>
    <t>01021 Elburgo/Burgelu</t>
  </si>
  <si>
    <t>01022 Elciego</t>
  </si>
  <si>
    <t>01023 Elvillar/Bilar</t>
  </si>
  <si>
    <t>01046 Erriberagoitia/Ribera Alta</t>
  </si>
  <si>
    <t>01056 Harana/Valle de Arana</t>
  </si>
  <si>
    <t>01901 Iruña Oka/Iruña de Oca</t>
  </si>
  <si>
    <t>01027 Iruraiz-Gauna</t>
  </si>
  <si>
    <t>01019 Kripan</t>
  </si>
  <si>
    <t>01020 Kuartango</t>
  </si>
  <si>
    <t>01028 Labastida/Bastida</t>
  </si>
  <si>
    <t>01030 Lagrán</t>
  </si>
  <si>
    <t>01031 Laguardia</t>
  </si>
  <si>
    <t>01032 Lanciego/Lantziego</t>
  </si>
  <si>
    <t>01902 Lantarón</t>
  </si>
  <si>
    <t>01033 Lapuebla de Labarca</t>
  </si>
  <si>
    <t>01036 Laudio/Llodio</t>
  </si>
  <si>
    <t>01058 Legutio</t>
  </si>
  <si>
    <t>01034 Leza</t>
  </si>
  <si>
    <t>01039 Moreda de Álava</t>
  </si>
  <si>
    <t>01041 Navaridas</t>
  </si>
  <si>
    <t>01042 Okondo</t>
  </si>
  <si>
    <t>01043 Oyón-Oion</t>
  </si>
  <si>
    <t>01044 Peñacerrada-Urizaharra</t>
  </si>
  <si>
    <t>01047 Ribera Baja/Erribera Beitia</t>
  </si>
  <si>
    <t>01051 Salvatierra/Agurain</t>
  </si>
  <si>
    <t>01052 Samaniego</t>
  </si>
  <si>
    <t>01053 San Millán/Donemiliaga</t>
  </si>
  <si>
    <t>01054 Urkabustaiz</t>
  </si>
  <si>
    <t>01055 Valdegovía/Gaubea</t>
  </si>
  <si>
    <t>01057 Villabuena de Álava/Eskuernaga</t>
  </si>
  <si>
    <t>01059 Vitoria-Gasteiz</t>
  </si>
  <si>
    <t>01060 Yécora/Iekora</t>
  </si>
  <si>
    <t>01061 Zalduondo</t>
  </si>
  <si>
    <t>01062 Zambrana</t>
  </si>
  <si>
    <t>01018 Zigoitia</t>
  </si>
  <si>
    <t>01063 Zuia</t>
  </si>
  <si>
    <t>Población</t>
  </si>
  <si>
    <t>Superficie</t>
  </si>
  <si>
    <t>TOTAL</t>
  </si>
  <si>
    <t>Sumar positivos</t>
  </si>
  <si>
    <t>Sumar negativos</t>
  </si>
  <si>
    <t>Densidad</t>
  </si>
  <si>
    <t>Total</t>
  </si>
  <si>
    <t>%Pobl</t>
  </si>
  <si>
    <t>%Sup</t>
  </si>
  <si>
    <t>%Pobl acum</t>
  </si>
  <si>
    <t>%Sup acum</t>
  </si>
  <si>
    <t>%Pobl acum-%Sup acum</t>
  </si>
  <si>
    <t>Índice Gini</t>
  </si>
  <si>
    <t>Pi</t>
  </si>
  <si>
    <t>Qi</t>
  </si>
  <si>
    <t>Diagnonal</t>
  </si>
  <si>
    <t>%población</t>
  </si>
  <si>
    <t>%superficie</t>
  </si>
  <si>
    <t>%población-%superficie</t>
  </si>
  <si>
    <r>
      <t>I</t>
    </r>
    <r>
      <rPr>
        <b/>
        <vertAlign val="subscript"/>
        <sz val="11"/>
        <color rgb="FFFF0000"/>
        <rFont val="Calibri"/>
        <family val="2"/>
        <scheme val="minor"/>
      </rPr>
      <t>D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</si>
</sst>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Curva de Lorenz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'Curva de Lorenz '!$B$1</c:f>
              <c:strCache>
                <c:ptCount val="1"/>
                <c:pt idx="0">
                  <c:v>Qi</c:v>
                </c:pt>
              </c:strCache>
            </c:strRef>
          </c:tx>
          <c:marker>
            <c:symbol val="none"/>
          </c:marker>
          <c:xVal>
            <c:numRef>
              <c:f>'Curva de Lorenz '!$A$2:$A$53</c:f>
              <c:numCache>
                <c:formatCode>0.00</c:formatCode>
                <c:ptCount val="52"/>
                <c:pt idx="0">
                  <c:v>0</c:v>
                </c:pt>
                <c:pt idx="1">
                  <c:v>75.044404138747666</c:v>
                </c:pt>
                <c:pt idx="2">
                  <c:v>80.837773747208104</c:v>
                </c:pt>
                <c:pt idx="3">
                  <c:v>81.109367315421323</c:v>
                </c:pt>
                <c:pt idx="4">
                  <c:v>81.987425875630834</c:v>
                </c:pt>
                <c:pt idx="5">
                  <c:v>83.517371650894205</c:v>
                </c:pt>
                <c:pt idx="6">
                  <c:v>86.654324352263444</c:v>
                </c:pt>
                <c:pt idx="7">
                  <c:v>87.683059390339793</c:v>
                </c:pt>
                <c:pt idx="8">
                  <c:v>88.260391508237092</c:v>
                </c:pt>
                <c:pt idx="9">
                  <c:v>88.58774477096236</c:v>
                </c:pt>
                <c:pt idx="10">
                  <c:v>89.516864175022789</c:v>
                </c:pt>
                <c:pt idx="11">
                  <c:v>89.92848349293763</c:v>
                </c:pt>
                <c:pt idx="12">
                  <c:v>90.388970857728197</c:v>
                </c:pt>
                <c:pt idx="13">
                  <c:v>90.750782358635078</c:v>
                </c:pt>
                <c:pt idx="14">
                  <c:v>90.852590789626191</c:v>
                </c:pt>
                <c:pt idx="15">
                  <c:v>91.38450068446592</c:v>
                </c:pt>
                <c:pt idx="16">
                  <c:v>91.485995858746293</c:v>
                </c:pt>
                <c:pt idx="17">
                  <c:v>91.59125011355556</c:v>
                </c:pt>
                <c:pt idx="18">
                  <c:v>91.669251034530291</c:v>
                </c:pt>
                <c:pt idx="19">
                  <c:v>91.882892111256254</c:v>
                </c:pt>
                <c:pt idx="20">
                  <c:v>92.410416412145594</c:v>
                </c:pt>
                <c:pt idx="21">
                  <c:v>92.477140091533613</c:v>
                </c:pt>
                <c:pt idx="22">
                  <c:v>92.892205233266608</c:v>
                </c:pt>
                <c:pt idx="23">
                  <c:v>92.958928912654628</c:v>
                </c:pt>
                <c:pt idx="24">
                  <c:v>93.072014585232452</c:v>
                </c:pt>
                <c:pt idx="25">
                  <c:v>93.974193912169085</c:v>
                </c:pt>
                <c:pt idx="26">
                  <c:v>94.442825951438948</c:v>
                </c:pt>
                <c:pt idx="27">
                  <c:v>95.202160218277285</c:v>
                </c:pt>
                <c:pt idx="28">
                  <c:v>95.397319149069475</c:v>
                </c:pt>
                <c:pt idx="29">
                  <c:v>95.881614023876423</c:v>
                </c:pt>
                <c:pt idx="30">
                  <c:v>95.953349810636311</c:v>
                </c:pt>
                <c:pt idx="31">
                  <c:v>96.494970663509037</c:v>
                </c:pt>
                <c:pt idx="32">
                  <c:v>96.792877795424573</c:v>
                </c:pt>
                <c:pt idx="33">
                  <c:v>96.854589367440724</c:v>
                </c:pt>
                <c:pt idx="34">
                  <c:v>96.916300939456875</c:v>
                </c:pt>
                <c:pt idx="35">
                  <c:v>97.006205615439796</c:v>
                </c:pt>
                <c:pt idx="36">
                  <c:v>97.160954430546283</c:v>
                </c:pt>
                <c:pt idx="37">
                  <c:v>97.451969914825497</c:v>
                </c:pt>
                <c:pt idx="38">
                  <c:v>97.803757200988642</c:v>
                </c:pt>
                <c:pt idx="39">
                  <c:v>97.971036284524814</c:v>
                </c:pt>
                <c:pt idx="40">
                  <c:v>98.09727873895379</c:v>
                </c:pt>
                <c:pt idx="41">
                  <c:v>98.381089318885941</c:v>
                </c:pt>
                <c:pt idx="42">
                  <c:v>98.60820043417381</c:v>
                </c:pt>
                <c:pt idx="43">
                  <c:v>98.660827561578444</c:v>
                </c:pt>
                <c:pt idx="44">
                  <c:v>98.750732237561365</c:v>
                </c:pt>
                <c:pt idx="45">
                  <c:v>98.995385728650774</c:v>
                </c:pt>
                <c:pt idx="46">
                  <c:v>99.221557073806409</c:v>
                </c:pt>
                <c:pt idx="47">
                  <c:v>99.311461749789331</c:v>
                </c:pt>
                <c:pt idx="48">
                  <c:v>99.655417618183918</c:v>
                </c:pt>
                <c:pt idx="49">
                  <c:v>99.832407659753088</c:v>
                </c:pt>
                <c:pt idx="50">
                  <c:v>99.942360765223484</c:v>
                </c:pt>
                <c:pt idx="51">
                  <c:v>99.999999999999986</c:v>
                </c:pt>
              </c:numCache>
            </c:numRef>
          </c:xVal>
          <c:yVal>
            <c:numRef>
              <c:f>'Curva de Lorenz '!$B$2:$B$53</c:f>
              <c:numCache>
                <c:formatCode>0.00</c:formatCode>
                <c:ptCount val="52"/>
                <c:pt idx="0">
                  <c:v>0</c:v>
                </c:pt>
                <c:pt idx="1">
                  <c:v>9.3430090287739436</c:v>
                </c:pt>
                <c:pt idx="2">
                  <c:v>10.607037380811747</c:v>
                </c:pt>
                <c:pt idx="3">
                  <c:v>10.809214412285884</c:v>
                </c:pt>
                <c:pt idx="4">
                  <c:v>11.482575310100415</c:v>
                </c:pt>
                <c:pt idx="5">
                  <c:v>12.757404438444015</c:v>
                </c:pt>
                <c:pt idx="6">
                  <c:v>16.00978820352713</c:v>
                </c:pt>
                <c:pt idx="7">
                  <c:v>17.534722808201842</c:v>
                </c:pt>
                <c:pt idx="8">
                  <c:v>18.461226900683489</c:v>
                </c:pt>
                <c:pt idx="9">
                  <c:v>19.012066492279136</c:v>
                </c:pt>
                <c:pt idx="10">
                  <c:v>20.809383174415665</c:v>
                </c:pt>
                <c:pt idx="11">
                  <c:v>21.665344696650074</c:v>
                </c:pt>
                <c:pt idx="12">
                  <c:v>22.953674795375921</c:v>
                </c:pt>
                <c:pt idx="13">
                  <c:v>23.968272719601725</c:v>
                </c:pt>
                <c:pt idx="14">
                  <c:v>24.254493291705344</c:v>
                </c:pt>
                <c:pt idx="15">
                  <c:v>25.802042021770319</c:v>
                </c:pt>
                <c:pt idx="16">
                  <c:v>26.121339971310441</c:v>
                </c:pt>
                <c:pt idx="17">
                  <c:v>26.480465783478191</c:v>
                </c:pt>
                <c:pt idx="18">
                  <c:v>26.773099316513377</c:v>
                </c:pt>
                <c:pt idx="19">
                  <c:v>27.589908024639275</c:v>
                </c:pt>
                <c:pt idx="20">
                  <c:v>29.789891148426296</c:v>
                </c:pt>
                <c:pt idx="21">
                  <c:v>30.090962787950385</c:v>
                </c:pt>
                <c:pt idx="22">
                  <c:v>32.132647034005572</c:v>
                </c:pt>
                <c:pt idx="23">
                  <c:v>32.46747109948528</c:v>
                </c:pt>
                <c:pt idx="24">
                  <c:v>33.058138553708552</c:v>
                </c:pt>
                <c:pt idx="25">
                  <c:v>37.812167749557005</c:v>
                </c:pt>
                <c:pt idx="26">
                  <c:v>40.28520799932496</c:v>
                </c:pt>
                <c:pt idx="27">
                  <c:v>44.419542654628309</c:v>
                </c:pt>
                <c:pt idx="28">
                  <c:v>45.502658003544013</c:v>
                </c:pt>
                <c:pt idx="29">
                  <c:v>48.239304700025322</c:v>
                </c:pt>
                <c:pt idx="30">
                  <c:v>48.676061091890986</c:v>
                </c:pt>
                <c:pt idx="31">
                  <c:v>52.121171209180666</c:v>
                </c:pt>
                <c:pt idx="32">
                  <c:v>54.058897983292553</c:v>
                </c:pt>
                <c:pt idx="33">
                  <c:v>54.464939667538609</c:v>
                </c:pt>
                <c:pt idx="34">
                  <c:v>54.887520040502913</c:v>
                </c:pt>
                <c:pt idx="35">
                  <c:v>55.522065648468484</c:v>
                </c:pt>
                <c:pt idx="36">
                  <c:v>56.728039827862631</c:v>
                </c:pt>
                <c:pt idx="37">
                  <c:v>59.005991055607126</c:v>
                </c:pt>
                <c:pt idx="38">
                  <c:v>61.887098135178469</c:v>
                </c:pt>
                <c:pt idx="39">
                  <c:v>63.477849970466629</c:v>
                </c:pt>
                <c:pt idx="40">
                  <c:v>64.811408319972998</c:v>
                </c:pt>
                <c:pt idx="41">
                  <c:v>68.099907180828623</c:v>
                </c:pt>
                <c:pt idx="42">
                  <c:v>70.98270188169775</c:v>
                </c:pt>
                <c:pt idx="43">
                  <c:v>71.722555058644843</c:v>
                </c:pt>
                <c:pt idx="44">
                  <c:v>73.04294996202853</c:v>
                </c:pt>
                <c:pt idx="45">
                  <c:v>77.085815542992165</c:v>
                </c:pt>
                <c:pt idx="46">
                  <c:v>81.241076702388</c:v>
                </c:pt>
                <c:pt idx="47">
                  <c:v>83.166990127415417</c:v>
                </c:pt>
                <c:pt idx="48">
                  <c:v>91.209180659859939</c:v>
                </c:pt>
                <c:pt idx="49">
                  <c:v>95.611847101510435</c:v>
                </c:pt>
                <c:pt idx="50">
                  <c:v>98.460214327904836</c:v>
                </c:pt>
                <c:pt idx="51">
                  <c:v>100.00000000000001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'Curva de Lorenz '!$A$61</c:f>
              <c:strCache>
                <c:ptCount val="1"/>
                <c:pt idx="0">
                  <c:v>Diagnonal</c:v>
                </c:pt>
              </c:strCache>
            </c:strRef>
          </c:tx>
          <c:marker>
            <c:symbol val="none"/>
          </c:marker>
          <c:xVal>
            <c:numRef>
              <c:f>'Curva de Lorenz '!$A$62:$A$72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'Curva de Lorenz '!$A$62:$A$72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  <c:smooth val="1"/>
        </c:ser>
        <c:axId val="93623808"/>
        <c:axId val="93625344"/>
      </c:scatterChart>
      <c:valAx>
        <c:axId val="93623808"/>
        <c:scaling>
          <c:orientation val="minMax"/>
          <c:max val="100"/>
          <c:min val="0"/>
        </c:scaling>
        <c:axPos val="b"/>
        <c:numFmt formatCode="0.00" sourceLinked="1"/>
        <c:tickLblPos val="nextTo"/>
        <c:spPr>
          <a:ln>
            <a:solidFill>
              <a:schemeClr val="tx1"/>
            </a:solidFill>
          </a:ln>
        </c:spPr>
        <c:crossAx val="93625344"/>
        <c:crosses val="autoZero"/>
        <c:crossBetween val="midCat"/>
        <c:majorUnit val="10"/>
      </c:valAx>
      <c:valAx>
        <c:axId val="93625344"/>
        <c:scaling>
          <c:orientation val="minMax"/>
          <c:max val="100"/>
          <c:min val="0"/>
        </c:scaling>
        <c:axPos val="l"/>
        <c:majorGridlines/>
        <c:numFmt formatCode="0.00" sourceLinked="1"/>
        <c:tickLblPos val="nextTo"/>
        <c:spPr>
          <a:ln>
            <a:solidFill>
              <a:sysClr val="windowText" lastClr="000000"/>
            </a:solidFill>
          </a:ln>
        </c:spPr>
        <c:crossAx val="93623808"/>
        <c:crosses val="autoZero"/>
        <c:crossBetween val="midCat"/>
        <c:majorUnit val="10"/>
        <c:minorUnit val="5"/>
      </c:valAx>
      <c:spPr>
        <a:noFill/>
        <a:ln>
          <a:solidFill>
            <a:sysClr val="windowText" lastClr="000000"/>
          </a:solidFill>
        </a:ln>
      </c:spPr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34</xdr:row>
      <xdr:rowOff>161924</xdr:rowOff>
    </xdr:from>
    <xdr:to>
      <xdr:col>9</xdr:col>
      <xdr:colOff>649941</xdr:colOff>
      <xdr:row>54</xdr:row>
      <xdr:rowOff>56029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115" zoomScaleNormal="115" workbookViewId="0"/>
  </sheetViews>
  <sheetFormatPr baseColWidth="10" defaultColWidth="31.7109375" defaultRowHeight="15"/>
  <cols>
    <col min="1" max="1" width="49.7109375" customWidth="1"/>
    <col min="2" max="3" width="23.42578125" style="4" customWidth="1"/>
    <col min="4" max="4" width="14.7109375" customWidth="1"/>
    <col min="5" max="5" width="12.140625" customWidth="1"/>
    <col min="6" max="6" width="22.5703125" bestFit="1" customWidth="1"/>
  </cols>
  <sheetData>
    <row r="1" spans="1:6">
      <c r="A1" s="2"/>
      <c r="B1" s="1" t="s">
        <v>51</v>
      </c>
      <c r="C1" s="1" t="s">
        <v>52</v>
      </c>
      <c r="D1" s="1" t="s">
        <v>67</v>
      </c>
      <c r="E1" s="1" t="s">
        <v>68</v>
      </c>
      <c r="F1" s="1" t="s">
        <v>69</v>
      </c>
    </row>
    <row r="2" spans="1:6">
      <c r="A2" s="2" t="s">
        <v>0</v>
      </c>
      <c r="B2" s="3">
        <v>2803</v>
      </c>
      <c r="C2" s="4">
        <v>19.95</v>
      </c>
      <c r="D2" s="5">
        <f>+B2/B$53*100</f>
        <v>0.87805856020950601</v>
      </c>
      <c r="E2" s="5">
        <f>+C2/C$53*100</f>
        <v>0.67336089781453023</v>
      </c>
      <c r="F2" s="5">
        <f>+D2-E2</f>
        <v>0.20469766239497578</v>
      </c>
    </row>
    <row r="3" spans="1:6">
      <c r="A3" s="2" t="s">
        <v>1</v>
      </c>
      <c r="B3" s="3">
        <v>10014</v>
      </c>
      <c r="C3" s="4">
        <v>96.36</v>
      </c>
      <c r="D3" s="5">
        <f t="shared" ref="D3:D52" si="0">+B3/B$53*100</f>
        <v>3.1369527013692453</v>
      </c>
      <c r="E3" s="5">
        <f t="shared" ref="E3:E52" si="1">+C3/C$53*100</f>
        <v>3.2523837650831147</v>
      </c>
      <c r="F3" s="5">
        <f t="shared" ref="F3:F52" si="2">+D3-E3</f>
        <v>-0.11543106371386935</v>
      </c>
    </row>
    <row r="4" spans="1:6">
      <c r="A4" s="2" t="s">
        <v>2</v>
      </c>
      <c r="B4" s="4">
        <v>168</v>
      </c>
      <c r="C4" s="4">
        <v>21.92</v>
      </c>
      <c r="D4" s="5">
        <f t="shared" si="0"/>
        <v>5.2627127404636834E-2</v>
      </c>
      <c r="E4" s="5">
        <f t="shared" si="1"/>
        <v>0.73985317694709307</v>
      </c>
      <c r="F4" s="5">
        <f t="shared" si="2"/>
        <v>-0.68722604954245625</v>
      </c>
    </row>
    <row r="5" spans="1:6">
      <c r="A5" s="2" t="s">
        <v>3</v>
      </c>
      <c r="B5" s="3">
        <v>1496</v>
      </c>
      <c r="C5" s="4">
        <v>73.27</v>
      </c>
      <c r="D5" s="5">
        <f t="shared" si="0"/>
        <v>0.46863203926986124</v>
      </c>
      <c r="E5" s="5">
        <f t="shared" si="1"/>
        <v>2.4730402497679513</v>
      </c>
      <c r="F5" s="5">
        <f t="shared" si="2"/>
        <v>-2.0044082104980903</v>
      </c>
    </row>
    <row r="6" spans="1:6">
      <c r="A6" s="2" t="s">
        <v>4</v>
      </c>
      <c r="B6" s="4">
        <v>229</v>
      </c>
      <c r="C6" s="4">
        <v>12.94</v>
      </c>
      <c r="D6" s="5">
        <f t="shared" si="0"/>
        <v>7.1735786759891867E-2</v>
      </c>
      <c r="E6" s="5">
        <f t="shared" si="1"/>
        <v>0.43675639186566528</v>
      </c>
      <c r="F6" s="5">
        <f t="shared" si="2"/>
        <v>-0.36502060510577339</v>
      </c>
    </row>
    <row r="7" spans="1:6">
      <c r="A7" s="2" t="s">
        <v>5</v>
      </c>
      <c r="B7" s="4">
        <v>722</v>
      </c>
      <c r="C7" s="4">
        <v>123.11</v>
      </c>
      <c r="D7" s="5">
        <f t="shared" si="0"/>
        <v>0.22617134515564158</v>
      </c>
      <c r="E7" s="5">
        <f t="shared" si="1"/>
        <v>4.1552611593958311</v>
      </c>
      <c r="F7" s="5">
        <f t="shared" si="2"/>
        <v>-3.9290898142401893</v>
      </c>
    </row>
    <row r="8" spans="1:6">
      <c r="A8" s="2" t="s">
        <v>6</v>
      </c>
      <c r="B8" s="4">
        <v>951</v>
      </c>
      <c r="C8" s="4">
        <v>57.41</v>
      </c>
      <c r="D8" s="5">
        <f t="shared" si="0"/>
        <v>0.29790713191553347</v>
      </c>
      <c r="E8" s="5">
        <f t="shared" si="1"/>
        <v>1.9377267741118889</v>
      </c>
      <c r="F8" s="5">
        <f t="shared" si="2"/>
        <v>-1.6398196421963553</v>
      </c>
    </row>
    <row r="9" spans="1:6">
      <c r="A9" s="2" t="s">
        <v>7</v>
      </c>
      <c r="B9" s="3">
        <v>1843</v>
      </c>
      <c r="C9" s="4">
        <v>27.45</v>
      </c>
      <c r="D9" s="5">
        <f t="shared" si="0"/>
        <v>0.57733211789729566</v>
      </c>
      <c r="E9" s="5">
        <f t="shared" si="1"/>
        <v>0.926504092481647</v>
      </c>
      <c r="F9" s="5">
        <f t="shared" si="2"/>
        <v>-0.34917197458435134</v>
      </c>
    </row>
    <row r="10" spans="1:6">
      <c r="A10" s="2" t="s">
        <v>8</v>
      </c>
      <c r="B10" s="3">
        <v>1684</v>
      </c>
      <c r="C10" s="4">
        <v>65.180000000000007</v>
      </c>
      <c r="D10" s="5">
        <f t="shared" si="0"/>
        <v>0.52752430088933577</v>
      </c>
      <c r="E10" s="5">
        <f t="shared" si="1"/>
        <v>2.199983123787022</v>
      </c>
      <c r="F10" s="5">
        <f t="shared" si="2"/>
        <v>-1.6724588228976862</v>
      </c>
    </row>
    <row r="11" spans="1:6">
      <c r="A11" s="2" t="s">
        <v>9</v>
      </c>
      <c r="B11" s="3">
        <v>2880</v>
      </c>
      <c r="C11" s="4">
        <v>140.85</v>
      </c>
      <c r="D11" s="5">
        <f t="shared" si="0"/>
        <v>0.90217932693663128</v>
      </c>
      <c r="E11" s="5">
        <f t="shared" si="1"/>
        <v>4.7540291958484504</v>
      </c>
      <c r="F11" s="5">
        <f t="shared" si="2"/>
        <v>-3.851849868911819</v>
      </c>
    </row>
    <row r="12" spans="1:6">
      <c r="A12" s="2" t="s">
        <v>10</v>
      </c>
      <c r="B12" s="4">
        <v>324</v>
      </c>
      <c r="C12" s="4">
        <v>9.4600000000000009</v>
      </c>
      <c r="D12" s="5">
        <f t="shared" si="0"/>
        <v>0.10149517428037103</v>
      </c>
      <c r="E12" s="5">
        <f t="shared" si="1"/>
        <v>0.31929794954012314</v>
      </c>
      <c r="F12" s="5">
        <f t="shared" si="2"/>
        <v>-0.21780277525975211</v>
      </c>
    </row>
    <row r="13" spans="1:6">
      <c r="A13" s="2" t="s">
        <v>11</v>
      </c>
      <c r="B13" s="4">
        <v>906</v>
      </c>
      <c r="C13" s="4">
        <v>97.43</v>
      </c>
      <c r="D13" s="5">
        <f t="shared" si="0"/>
        <v>0.28381057993214859</v>
      </c>
      <c r="E13" s="5">
        <f t="shared" si="1"/>
        <v>3.2884988608556238</v>
      </c>
      <c r="F13" s="5">
        <f t="shared" si="2"/>
        <v>-3.0046882809234754</v>
      </c>
    </row>
    <row r="14" spans="1:6">
      <c r="A14" s="2" t="s">
        <v>12</v>
      </c>
      <c r="B14" s="4">
        <v>494</v>
      </c>
      <c r="C14" s="4">
        <v>35.729999999999997</v>
      </c>
      <c r="D14" s="5">
        <f t="shared" si="0"/>
        <v>0.15474881510649163</v>
      </c>
      <c r="E14" s="5">
        <f t="shared" si="1"/>
        <v>1.2059741793941436</v>
      </c>
      <c r="F14" s="5">
        <f t="shared" si="2"/>
        <v>-1.0512253642876521</v>
      </c>
    </row>
    <row r="15" spans="1:6">
      <c r="A15" s="2" t="s">
        <v>13</v>
      </c>
      <c r="B15" s="4">
        <v>565</v>
      </c>
      <c r="C15" s="4">
        <v>130.44</v>
      </c>
      <c r="D15" s="5">
        <f t="shared" si="0"/>
        <v>0.17699004156916551</v>
      </c>
      <c r="E15" s="5">
        <f t="shared" si="1"/>
        <v>4.402666441650493</v>
      </c>
      <c r="F15" s="5">
        <f t="shared" si="2"/>
        <v>-4.2256764000813272</v>
      </c>
    </row>
    <row r="16" spans="1:6">
      <c r="A16" s="2" t="s">
        <v>14</v>
      </c>
      <c r="B16" s="3">
        <v>1123</v>
      </c>
      <c r="C16" s="4">
        <v>85.36</v>
      </c>
      <c r="D16" s="5">
        <f t="shared" si="0"/>
        <v>0.35178728616313781</v>
      </c>
      <c r="E16" s="5">
        <f t="shared" si="1"/>
        <v>2.8811070795713438</v>
      </c>
      <c r="F16" s="5">
        <f t="shared" si="2"/>
        <v>-2.5293197934082059</v>
      </c>
    </row>
    <row r="17" spans="1:6">
      <c r="A17" s="2" t="s">
        <v>15</v>
      </c>
      <c r="B17" s="4">
        <v>623</v>
      </c>
      <c r="C17" s="4">
        <v>32.090000000000003</v>
      </c>
      <c r="D17" s="5">
        <f t="shared" si="0"/>
        <v>0.1951589307921949</v>
      </c>
      <c r="E17" s="5">
        <f t="shared" si="1"/>
        <v>1.0831153489157033</v>
      </c>
      <c r="F17" s="5">
        <f t="shared" si="2"/>
        <v>-0.88795641812350834</v>
      </c>
    </row>
    <row r="18" spans="1:6">
      <c r="A18" s="2" t="s">
        <v>16</v>
      </c>
      <c r="B18" s="3">
        <v>1045</v>
      </c>
      <c r="C18" s="4">
        <v>16.32</v>
      </c>
      <c r="D18" s="5">
        <f t="shared" si="0"/>
        <v>0.32735326272527071</v>
      </c>
      <c r="E18" s="5">
        <f t="shared" si="1"/>
        <v>0.55083959159564588</v>
      </c>
      <c r="F18" s="5">
        <f t="shared" si="2"/>
        <v>-0.22348632887037517</v>
      </c>
    </row>
    <row r="19" spans="1:6">
      <c r="A19" s="2" t="s">
        <v>17</v>
      </c>
      <c r="B19" s="4">
        <v>361</v>
      </c>
      <c r="C19" s="4">
        <v>17.5</v>
      </c>
      <c r="D19" s="5">
        <f t="shared" si="0"/>
        <v>0.11308567257782079</v>
      </c>
      <c r="E19" s="5">
        <f t="shared" si="1"/>
        <v>0.59066745422327216</v>
      </c>
      <c r="F19" s="5">
        <f t="shared" si="2"/>
        <v>-0.4775817816454514</v>
      </c>
    </row>
    <row r="20" spans="1:6">
      <c r="A20" s="2" t="s">
        <v>18</v>
      </c>
      <c r="B20" s="4">
        <v>781</v>
      </c>
      <c r="C20" s="4">
        <v>119.78</v>
      </c>
      <c r="D20" s="5">
        <f t="shared" si="0"/>
        <v>0.24465349108941287</v>
      </c>
      <c r="E20" s="5">
        <f t="shared" si="1"/>
        <v>4.0428655809636309</v>
      </c>
      <c r="F20" s="5">
        <f t="shared" si="2"/>
        <v>-3.7982120898742182</v>
      </c>
    </row>
    <row r="21" spans="1:6">
      <c r="A21" s="2" t="s">
        <v>19</v>
      </c>
      <c r="B21" s="4">
        <v>287</v>
      </c>
      <c r="C21" s="4">
        <v>39.119999999999997</v>
      </c>
      <c r="D21" s="5">
        <f t="shared" si="0"/>
        <v>8.9904675982921248E-2</v>
      </c>
      <c r="E21" s="5">
        <f t="shared" si="1"/>
        <v>1.3203949033836804</v>
      </c>
      <c r="F21" s="5">
        <f t="shared" si="2"/>
        <v>-1.2304902274007592</v>
      </c>
    </row>
    <row r="22" spans="1:6">
      <c r="A22" s="2" t="s">
        <v>20</v>
      </c>
      <c r="B22" s="3">
        <v>2966</v>
      </c>
      <c r="C22" s="4">
        <v>53.25</v>
      </c>
      <c r="D22" s="5">
        <f t="shared" si="0"/>
        <v>0.92911940406043347</v>
      </c>
      <c r="E22" s="5">
        <f t="shared" si="1"/>
        <v>1.7973166821365283</v>
      </c>
      <c r="F22" s="5">
        <f t="shared" si="2"/>
        <v>-0.86819727807609481</v>
      </c>
    </row>
    <row r="23" spans="1:6">
      <c r="A23" s="2" t="s">
        <v>21</v>
      </c>
      <c r="B23" s="4">
        <v>534</v>
      </c>
      <c r="C23" s="4">
        <v>47.13</v>
      </c>
      <c r="D23" s="5">
        <f t="shared" si="0"/>
        <v>0.16727908353616705</v>
      </c>
      <c r="E23" s="5">
        <f t="shared" si="1"/>
        <v>1.5907518352881611</v>
      </c>
      <c r="F23" s="5">
        <f t="shared" si="2"/>
        <v>-1.4234727517519941</v>
      </c>
    </row>
    <row r="24" spans="1:6">
      <c r="A24" s="2" t="s">
        <v>22</v>
      </c>
      <c r="B24" s="4">
        <v>197</v>
      </c>
      <c r="C24" s="4">
        <v>12.52</v>
      </c>
      <c r="D24" s="5">
        <f t="shared" si="0"/>
        <v>6.1711572016151517E-2</v>
      </c>
      <c r="E24" s="5">
        <f t="shared" si="1"/>
        <v>0.42258037296430673</v>
      </c>
      <c r="F24" s="5">
        <f t="shared" si="2"/>
        <v>-0.36086880094815521</v>
      </c>
    </row>
    <row r="25" spans="1:6">
      <c r="A25" s="2" t="s">
        <v>23</v>
      </c>
      <c r="B25" s="4">
        <v>351</v>
      </c>
      <c r="C25" s="4">
        <v>84.39</v>
      </c>
      <c r="D25" s="5">
        <f t="shared" si="0"/>
        <v>0.10995310547040195</v>
      </c>
      <c r="E25" s="5">
        <f t="shared" si="1"/>
        <v>2.8483672263943967</v>
      </c>
      <c r="F25" s="5">
        <f t="shared" si="2"/>
        <v>-2.7384141209239945</v>
      </c>
    </row>
    <row r="26" spans="1:6">
      <c r="A26" s="2" t="s">
        <v>24</v>
      </c>
      <c r="B26" s="3">
        <v>1470</v>
      </c>
      <c r="C26" s="4">
        <v>38.17</v>
      </c>
      <c r="D26" s="5">
        <f t="shared" si="0"/>
        <v>0.46048736479057217</v>
      </c>
      <c r="E26" s="5">
        <f t="shared" si="1"/>
        <v>1.2883300987258457</v>
      </c>
      <c r="F26" s="5">
        <f t="shared" si="2"/>
        <v>-0.82784273393527352</v>
      </c>
    </row>
    <row r="27" spans="1:6">
      <c r="A27" s="2" t="s">
        <v>25</v>
      </c>
      <c r="B27" s="4">
        <v>184</v>
      </c>
      <c r="C27" s="4">
        <v>45.62</v>
      </c>
      <c r="D27" s="5">
        <f t="shared" si="0"/>
        <v>5.7639234776507002E-2</v>
      </c>
      <c r="E27" s="5">
        <f t="shared" si="1"/>
        <v>1.5397856720951815</v>
      </c>
      <c r="F27" s="5">
        <f t="shared" si="2"/>
        <v>-1.4821464373186746</v>
      </c>
    </row>
    <row r="28" spans="1:6">
      <c r="A28" s="2" t="s">
        <v>26</v>
      </c>
      <c r="B28" s="3">
        <v>1546</v>
      </c>
      <c r="C28" s="4">
        <v>81.08</v>
      </c>
      <c r="D28" s="5">
        <f t="shared" si="0"/>
        <v>0.48429487480695554</v>
      </c>
      <c r="E28" s="5">
        <f t="shared" si="1"/>
        <v>2.736646696481309</v>
      </c>
      <c r="F28" s="5">
        <f t="shared" si="2"/>
        <v>-2.2523518216743534</v>
      </c>
    </row>
    <row r="29" spans="1:6">
      <c r="A29" s="2" t="s">
        <v>27</v>
      </c>
      <c r="B29" s="4">
        <v>682</v>
      </c>
      <c r="C29" s="4">
        <v>24.2</v>
      </c>
      <c r="D29" s="5">
        <f t="shared" si="0"/>
        <v>0.21364107672596616</v>
      </c>
      <c r="E29" s="5">
        <f t="shared" si="1"/>
        <v>0.81680870812589645</v>
      </c>
      <c r="F29" s="5">
        <f t="shared" si="2"/>
        <v>-0.60316763139993035</v>
      </c>
    </row>
    <row r="30" spans="1:6">
      <c r="A30" s="2" t="s">
        <v>28</v>
      </c>
      <c r="B30" s="4">
        <v>929</v>
      </c>
      <c r="C30" s="4">
        <v>67.489999999999995</v>
      </c>
      <c r="D30" s="5">
        <f t="shared" si="0"/>
        <v>0.29101548427921198</v>
      </c>
      <c r="E30" s="5">
        <f t="shared" si="1"/>
        <v>2.2779512277444938</v>
      </c>
      <c r="F30" s="5">
        <f t="shared" si="2"/>
        <v>-1.9869357434652817</v>
      </c>
    </row>
    <row r="31" spans="1:6">
      <c r="A31" s="2" t="s">
        <v>29</v>
      </c>
      <c r="B31" s="4">
        <v>867</v>
      </c>
      <c r="C31" s="4">
        <v>5.99</v>
      </c>
      <c r="D31" s="5">
        <f t="shared" si="0"/>
        <v>0.27159356821321501</v>
      </c>
      <c r="E31" s="5">
        <f t="shared" si="1"/>
        <v>0.20217703147413718</v>
      </c>
      <c r="F31" s="5">
        <f t="shared" si="2"/>
        <v>6.9416536739077828E-2</v>
      </c>
    </row>
    <row r="32" spans="1:6">
      <c r="A32" s="2" t="s">
        <v>30</v>
      </c>
      <c r="B32" s="3">
        <v>18494</v>
      </c>
      <c r="C32" s="4">
        <v>37.450000000000003</v>
      </c>
      <c r="D32" s="5">
        <f t="shared" si="0"/>
        <v>5.7933696084604369</v>
      </c>
      <c r="E32" s="5">
        <f t="shared" si="1"/>
        <v>1.2640283520378026</v>
      </c>
      <c r="F32" s="5">
        <f t="shared" si="2"/>
        <v>4.5293412564226347</v>
      </c>
    </row>
    <row r="33" spans="1:6">
      <c r="A33" s="2" t="s">
        <v>31</v>
      </c>
      <c r="B33" s="3">
        <v>1698</v>
      </c>
      <c r="C33" s="4">
        <v>45.85</v>
      </c>
      <c r="D33" s="5">
        <f t="shared" si="0"/>
        <v>0.53190989483972217</v>
      </c>
      <c r="E33" s="5">
        <f t="shared" si="1"/>
        <v>1.5475487300649733</v>
      </c>
      <c r="F33" s="5">
        <f t="shared" si="2"/>
        <v>-1.0156388352252512</v>
      </c>
    </row>
    <row r="34" spans="1:6">
      <c r="A34" s="2" t="s">
        <v>32</v>
      </c>
      <c r="B34" s="4">
        <v>213</v>
      </c>
      <c r="C34" s="4">
        <v>9.92</v>
      </c>
      <c r="D34" s="5">
        <f t="shared" si="0"/>
        <v>6.6723679388021692E-2</v>
      </c>
      <c r="E34" s="5">
        <f t="shared" si="1"/>
        <v>0.33482406547970633</v>
      </c>
      <c r="F34" s="5">
        <f t="shared" si="2"/>
        <v>-0.26810038609168463</v>
      </c>
    </row>
    <row r="35" spans="1:6">
      <c r="A35" s="2" t="s">
        <v>33</v>
      </c>
      <c r="B35" s="4">
        <v>249</v>
      </c>
      <c r="C35" s="4">
        <v>8.67</v>
      </c>
      <c r="D35" s="5">
        <f t="shared" si="0"/>
        <v>7.8000920974729576E-2</v>
      </c>
      <c r="E35" s="5">
        <f t="shared" si="1"/>
        <v>0.29263353303518685</v>
      </c>
      <c r="F35" s="5">
        <f t="shared" si="2"/>
        <v>-0.21463261206045728</v>
      </c>
    </row>
    <row r="36" spans="1:6">
      <c r="A36" s="2" t="s">
        <v>34</v>
      </c>
      <c r="B36" s="4">
        <v>213</v>
      </c>
      <c r="C36" s="4">
        <v>8.92</v>
      </c>
      <c r="D36" s="5">
        <f t="shared" si="0"/>
        <v>6.6723679388021692E-2</v>
      </c>
      <c r="E36" s="5">
        <f t="shared" si="1"/>
        <v>0.30107163952409072</v>
      </c>
      <c r="F36" s="5">
        <f t="shared" si="2"/>
        <v>-0.23434796013606901</v>
      </c>
    </row>
    <row r="37" spans="1:6">
      <c r="A37" s="2" t="s">
        <v>35</v>
      </c>
      <c r="B37" s="3">
        <v>1155</v>
      </c>
      <c r="C37" s="4">
        <v>30.06</v>
      </c>
      <c r="D37" s="5">
        <f t="shared" si="0"/>
        <v>0.36181150090687814</v>
      </c>
      <c r="E37" s="5">
        <f t="shared" si="1"/>
        <v>1.0145979242258036</v>
      </c>
      <c r="F37" s="5">
        <f t="shared" si="2"/>
        <v>-0.65278642331892556</v>
      </c>
    </row>
    <row r="38" spans="1:6">
      <c r="A38" s="2" t="s">
        <v>36</v>
      </c>
      <c r="B38" s="3">
        <v>3284</v>
      </c>
      <c r="C38" s="4">
        <v>45.18</v>
      </c>
      <c r="D38" s="5">
        <f t="shared" si="0"/>
        <v>1.0287350380763534</v>
      </c>
      <c r="E38" s="5">
        <f t="shared" si="1"/>
        <v>1.5249346046747108</v>
      </c>
      <c r="F38" s="5">
        <f t="shared" si="2"/>
        <v>-0.4961995665983574</v>
      </c>
    </row>
    <row r="39" spans="1:6">
      <c r="A39" s="2" t="s">
        <v>37</v>
      </c>
      <c r="B39" s="4">
        <v>287</v>
      </c>
      <c r="C39" s="4">
        <v>57.06</v>
      </c>
      <c r="D39" s="5">
        <f t="shared" si="0"/>
        <v>8.9904675982921248E-2</v>
      </c>
      <c r="E39" s="5">
        <f t="shared" si="1"/>
        <v>1.9259134250274237</v>
      </c>
      <c r="F39" s="5">
        <f t="shared" si="2"/>
        <v>-1.8360087490445025</v>
      </c>
    </row>
    <row r="40" spans="1:6">
      <c r="A40" s="2" t="s">
        <v>38</v>
      </c>
      <c r="B40" s="3">
        <v>1314</v>
      </c>
      <c r="C40" s="4">
        <v>25.36</v>
      </c>
      <c r="D40" s="5">
        <f t="shared" si="0"/>
        <v>0.41161931791483797</v>
      </c>
      <c r="E40" s="5">
        <f t="shared" si="1"/>
        <v>0.85596152223441047</v>
      </c>
      <c r="F40" s="5">
        <f t="shared" si="2"/>
        <v>-0.4443422043195725</v>
      </c>
    </row>
    <row r="41" spans="1:6">
      <c r="A41" s="2" t="s">
        <v>39</v>
      </c>
      <c r="B41" s="3">
        <v>4884</v>
      </c>
      <c r="C41" s="4">
        <v>37.770000000000003</v>
      </c>
      <c r="D41" s="5">
        <f t="shared" si="0"/>
        <v>1.5299457752633705</v>
      </c>
      <c r="E41" s="5">
        <f t="shared" si="1"/>
        <v>1.2748291283435995</v>
      </c>
      <c r="F41" s="5">
        <f t="shared" si="2"/>
        <v>0.25511664691977098</v>
      </c>
    </row>
    <row r="42" spans="1:6">
      <c r="A42" s="2" t="s">
        <v>40</v>
      </c>
      <c r="B42" s="4">
        <v>336</v>
      </c>
      <c r="C42" s="4">
        <v>10.64</v>
      </c>
      <c r="D42" s="5">
        <f t="shared" si="0"/>
        <v>0.10525425480927367</v>
      </c>
      <c r="E42" s="5">
        <f t="shared" si="1"/>
        <v>0.35912581216774953</v>
      </c>
      <c r="F42" s="5">
        <f t="shared" si="2"/>
        <v>-0.25387155735847589</v>
      </c>
    </row>
    <row r="43" spans="1:6">
      <c r="A43" s="2" t="s">
        <v>41</v>
      </c>
      <c r="B43" s="4">
        <v>725</v>
      </c>
      <c r="C43" s="4">
        <v>85.41</v>
      </c>
      <c r="D43" s="5">
        <f t="shared" si="0"/>
        <v>0.22711111528786726</v>
      </c>
      <c r="E43" s="5">
        <f t="shared" si="1"/>
        <v>2.8827947008691246</v>
      </c>
      <c r="F43" s="5">
        <f t="shared" si="2"/>
        <v>-2.6556835855812575</v>
      </c>
    </row>
    <row r="44" spans="1:6">
      <c r="A44" s="2" t="s">
        <v>42</v>
      </c>
      <c r="B44" s="3">
        <v>1325</v>
      </c>
      <c r="C44" s="4">
        <v>60.49</v>
      </c>
      <c r="D44" s="5">
        <f t="shared" si="0"/>
        <v>0.41506514173299874</v>
      </c>
      <c r="E44" s="5">
        <f t="shared" si="1"/>
        <v>2.0416842460551852</v>
      </c>
      <c r="F44" s="5">
        <f t="shared" si="2"/>
        <v>-1.6266191043221865</v>
      </c>
    </row>
    <row r="45" spans="1:6">
      <c r="A45" s="2" t="s">
        <v>43</v>
      </c>
      <c r="B45" s="3">
        <v>1098</v>
      </c>
      <c r="C45" s="4">
        <v>238.27</v>
      </c>
      <c r="D45" s="5">
        <f t="shared" si="0"/>
        <v>0.34395586839459069</v>
      </c>
      <c r="E45" s="5">
        <f t="shared" si="1"/>
        <v>8.0421905324445184</v>
      </c>
      <c r="F45" s="5">
        <f t="shared" si="2"/>
        <v>-7.6982346640499273</v>
      </c>
    </row>
    <row r="46" spans="1:6">
      <c r="A46" s="2" t="s">
        <v>44</v>
      </c>
      <c r="B46" s="4">
        <v>325</v>
      </c>
      <c r="C46" s="4">
        <v>8.48</v>
      </c>
      <c r="D46" s="5">
        <f t="shared" si="0"/>
        <v>0.10180843099111292</v>
      </c>
      <c r="E46" s="5">
        <f t="shared" si="1"/>
        <v>0.2862205721036199</v>
      </c>
      <c r="F46" s="5">
        <f t="shared" si="2"/>
        <v>-0.18441214111250698</v>
      </c>
    </row>
    <row r="47" spans="1:6">
      <c r="A47" s="2" t="s">
        <v>45</v>
      </c>
      <c r="B47" s="3">
        <v>239562</v>
      </c>
      <c r="C47" s="4">
        <v>276.81</v>
      </c>
      <c r="D47" s="5">
        <f t="shared" si="0"/>
        <v>75.044404138747666</v>
      </c>
      <c r="E47" s="5">
        <f t="shared" si="1"/>
        <v>9.3430090287739418</v>
      </c>
      <c r="F47" s="5">
        <f t="shared" si="2"/>
        <v>65.701395109973731</v>
      </c>
    </row>
    <row r="48" spans="1:6">
      <c r="A48" s="2" t="s">
        <v>46</v>
      </c>
      <c r="B48" s="4">
        <v>287</v>
      </c>
      <c r="C48" s="4">
        <v>18.8</v>
      </c>
      <c r="D48" s="5">
        <f t="shared" si="0"/>
        <v>8.9904675982921248E-2</v>
      </c>
      <c r="E48" s="5">
        <f t="shared" si="1"/>
        <v>0.63454560796557247</v>
      </c>
      <c r="F48" s="5">
        <f t="shared" si="2"/>
        <v>-0.54464093198265118</v>
      </c>
    </row>
    <row r="49" spans="1:6">
      <c r="A49" s="2" t="s">
        <v>47</v>
      </c>
      <c r="B49" s="4">
        <v>197</v>
      </c>
      <c r="C49" s="4">
        <v>12.03</v>
      </c>
      <c r="D49" s="5">
        <f t="shared" si="0"/>
        <v>6.1711572016151517E-2</v>
      </c>
      <c r="E49" s="5">
        <f t="shared" si="1"/>
        <v>0.40604168424605508</v>
      </c>
      <c r="F49" s="5">
        <f t="shared" si="2"/>
        <v>-0.34433011222990356</v>
      </c>
    </row>
    <row r="50" spans="1:6">
      <c r="A50" s="2" t="s">
        <v>48</v>
      </c>
      <c r="B50" s="4">
        <v>403</v>
      </c>
      <c r="C50" s="4">
        <v>39.51</v>
      </c>
      <c r="D50" s="5">
        <f t="shared" si="0"/>
        <v>0.12624245442898002</v>
      </c>
      <c r="E50" s="5">
        <f t="shared" si="1"/>
        <v>1.3335583495063705</v>
      </c>
      <c r="F50" s="5">
        <f t="shared" si="2"/>
        <v>-1.2073158950773906</v>
      </c>
    </row>
    <row r="51" spans="1:6">
      <c r="A51" s="2" t="s">
        <v>49</v>
      </c>
      <c r="B51" s="3">
        <v>1729</v>
      </c>
      <c r="C51" s="4">
        <v>102.07</v>
      </c>
      <c r="D51" s="5">
        <f t="shared" si="0"/>
        <v>0.54162085287272066</v>
      </c>
      <c r="E51" s="5">
        <f t="shared" si="1"/>
        <v>3.445110117289679</v>
      </c>
      <c r="F51" s="5">
        <f t="shared" si="2"/>
        <v>-2.9034892644169581</v>
      </c>
    </row>
    <row r="52" spans="1:6">
      <c r="A52" s="2" t="s">
        <v>50</v>
      </c>
      <c r="B52" s="3">
        <v>2424</v>
      </c>
      <c r="C52" s="4">
        <v>122.49</v>
      </c>
      <c r="D52" s="5">
        <f t="shared" si="0"/>
        <v>0.75933426683833138</v>
      </c>
      <c r="E52" s="5">
        <f t="shared" si="1"/>
        <v>4.1343346553033493</v>
      </c>
      <c r="F52" s="5">
        <f t="shared" si="2"/>
        <v>-3.3750003884650179</v>
      </c>
    </row>
    <row r="53" spans="1:6">
      <c r="A53" s="2" t="s">
        <v>53</v>
      </c>
      <c r="B53" s="3">
        <f>SUM(B2:B52)</f>
        <v>319227</v>
      </c>
      <c r="C53" s="3">
        <f>SUM(C2:C52)</f>
        <v>2962.7500000000005</v>
      </c>
    </row>
    <row r="57" spans="1:6" ht="18">
      <c r="B57" s="10" t="s">
        <v>70</v>
      </c>
    </row>
    <row r="58" spans="1:6">
      <c r="A58" t="s">
        <v>54</v>
      </c>
      <c r="B58" s="9">
        <f>SUMIF(F2:F52,"&gt;0")</f>
        <v>70.759967212450192</v>
      </c>
    </row>
    <row r="59" spans="1:6">
      <c r="A59" t="s">
        <v>55</v>
      </c>
      <c r="B59" s="9">
        <f>SUMIF(F2:F52,"&lt;0")</f>
        <v>-70.75996721245015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Normal="100" workbookViewId="0"/>
  </sheetViews>
  <sheetFormatPr baseColWidth="10" defaultColWidth="16.140625" defaultRowHeight="15"/>
  <cols>
    <col min="1" max="1" width="38.140625" customWidth="1"/>
    <col min="2" max="3" width="16.140625" style="4"/>
    <col min="4" max="8" width="16.140625" style="5"/>
    <col min="9" max="9" width="22" style="5" customWidth="1"/>
    <col min="10" max="10" width="16.140625" style="5"/>
  </cols>
  <sheetData>
    <row r="1" spans="1:10" s="6" customFormat="1">
      <c r="A1" s="2"/>
      <c r="B1" s="1" t="s">
        <v>51</v>
      </c>
      <c r="C1" s="1" t="s">
        <v>52</v>
      </c>
      <c r="D1" s="7" t="s">
        <v>56</v>
      </c>
      <c r="E1" s="7" t="s">
        <v>58</v>
      </c>
      <c r="F1" s="7" t="s">
        <v>59</v>
      </c>
      <c r="G1" s="7" t="s">
        <v>60</v>
      </c>
      <c r="H1" s="7" t="s">
        <v>61</v>
      </c>
      <c r="I1" s="7" t="s">
        <v>62</v>
      </c>
      <c r="J1" s="7"/>
    </row>
    <row r="2" spans="1:10">
      <c r="A2" s="2" t="s">
        <v>45</v>
      </c>
      <c r="B2" s="3">
        <v>239562</v>
      </c>
      <c r="C2" s="4">
        <v>276.81</v>
      </c>
      <c r="D2" s="5">
        <f t="shared" ref="D2:D33" si="0">+B2/C2</f>
        <v>865.43838734149779</v>
      </c>
      <c r="E2" s="5">
        <f>+B2/B$53*100</f>
        <v>75.044404138747666</v>
      </c>
      <c r="F2" s="5">
        <f>+C2/C$53*100</f>
        <v>9.3430090287739436</v>
      </c>
      <c r="G2" s="5">
        <f>+E2</f>
        <v>75.044404138747666</v>
      </c>
      <c r="H2" s="5">
        <f>+F2</f>
        <v>9.3430090287739436</v>
      </c>
      <c r="I2" s="5">
        <f>+G2-H2</f>
        <v>65.701395109973717</v>
      </c>
    </row>
    <row r="3" spans="1:10">
      <c r="A3" s="2" t="s">
        <v>30</v>
      </c>
      <c r="B3" s="3">
        <v>18494</v>
      </c>
      <c r="C3" s="4">
        <v>37.450000000000003</v>
      </c>
      <c r="D3" s="5">
        <f t="shared" si="0"/>
        <v>493.83177570093454</v>
      </c>
      <c r="E3" s="5">
        <f t="shared" ref="E3:E52" si="1">+B3/B$53*100</f>
        <v>5.7933696084604369</v>
      </c>
      <c r="F3" s="5">
        <f t="shared" ref="F3:F52" si="2">+C3/C$53*100</f>
        <v>1.2640283520378028</v>
      </c>
      <c r="G3" s="5">
        <f>+G2+E3</f>
        <v>80.837773747208104</v>
      </c>
      <c r="H3" s="5">
        <f>+H2+F3</f>
        <v>10.607037380811747</v>
      </c>
      <c r="I3" s="5">
        <f t="shared" ref="I3:I52" si="3">+G3-H3</f>
        <v>70.230736366396357</v>
      </c>
    </row>
    <row r="4" spans="1:10">
      <c r="A4" s="2" t="s">
        <v>29</v>
      </c>
      <c r="B4" s="4">
        <v>867</v>
      </c>
      <c r="C4" s="4">
        <v>5.99</v>
      </c>
      <c r="D4" s="5">
        <f t="shared" si="0"/>
        <v>144.74123539232053</v>
      </c>
      <c r="E4" s="5">
        <f t="shared" si="1"/>
        <v>0.27159356821321501</v>
      </c>
      <c r="F4" s="5">
        <f t="shared" si="2"/>
        <v>0.20217703147413724</v>
      </c>
      <c r="G4" s="5">
        <f t="shared" ref="G4:G52" si="4">+G3+E4</f>
        <v>81.109367315421323</v>
      </c>
      <c r="H4" s="5">
        <f t="shared" ref="H4:H52" si="5">+H3+F4</f>
        <v>10.809214412285884</v>
      </c>
      <c r="I4" s="5">
        <f t="shared" si="3"/>
        <v>70.300152903135441</v>
      </c>
    </row>
    <row r="5" spans="1:10">
      <c r="A5" s="2" t="s">
        <v>0</v>
      </c>
      <c r="B5" s="3">
        <v>2803</v>
      </c>
      <c r="C5" s="4">
        <v>19.95</v>
      </c>
      <c r="D5" s="5">
        <f t="shared" si="0"/>
        <v>140.50125313283209</v>
      </c>
      <c r="E5" s="5">
        <f t="shared" si="1"/>
        <v>0.87805856020950601</v>
      </c>
      <c r="F5" s="5">
        <f t="shared" si="2"/>
        <v>0.67336089781453035</v>
      </c>
      <c r="G5" s="5">
        <f t="shared" si="4"/>
        <v>81.987425875630834</v>
      </c>
      <c r="H5" s="5">
        <f t="shared" si="5"/>
        <v>11.482575310100415</v>
      </c>
      <c r="I5" s="5">
        <f t="shared" si="3"/>
        <v>70.504850565530418</v>
      </c>
    </row>
    <row r="6" spans="1:10">
      <c r="A6" s="2" t="s">
        <v>39</v>
      </c>
      <c r="B6" s="3">
        <v>4884</v>
      </c>
      <c r="C6" s="4">
        <v>37.770000000000003</v>
      </c>
      <c r="D6" s="5">
        <f t="shared" si="0"/>
        <v>129.30897537728356</v>
      </c>
      <c r="E6" s="5">
        <f t="shared" si="1"/>
        <v>1.5299457752633705</v>
      </c>
      <c r="F6" s="5">
        <f t="shared" si="2"/>
        <v>1.2748291283436</v>
      </c>
      <c r="G6" s="5">
        <f t="shared" si="4"/>
        <v>83.517371650894205</v>
      </c>
      <c r="H6" s="5">
        <f t="shared" si="5"/>
        <v>12.757404438444015</v>
      </c>
      <c r="I6" s="5">
        <f t="shared" si="3"/>
        <v>70.759967212450192</v>
      </c>
    </row>
    <row r="7" spans="1:10">
      <c r="A7" s="2" t="s">
        <v>1</v>
      </c>
      <c r="B7" s="3">
        <v>10014</v>
      </c>
      <c r="C7" s="4">
        <v>96.36</v>
      </c>
      <c r="D7" s="5">
        <f t="shared" si="0"/>
        <v>103.92278953922789</v>
      </c>
      <c r="E7" s="5">
        <f t="shared" si="1"/>
        <v>3.1369527013692453</v>
      </c>
      <c r="F7" s="5">
        <f t="shared" si="2"/>
        <v>3.2523837650831151</v>
      </c>
      <c r="G7" s="5">
        <f t="shared" si="4"/>
        <v>86.654324352263444</v>
      </c>
      <c r="H7" s="5">
        <f t="shared" si="5"/>
        <v>16.00978820352713</v>
      </c>
      <c r="I7" s="5">
        <f t="shared" si="3"/>
        <v>70.644536148736307</v>
      </c>
    </row>
    <row r="8" spans="1:10">
      <c r="A8" s="2" t="s">
        <v>36</v>
      </c>
      <c r="B8" s="3">
        <v>3284</v>
      </c>
      <c r="C8" s="4">
        <v>45.18</v>
      </c>
      <c r="D8" s="5">
        <f t="shared" si="0"/>
        <v>72.687029659141217</v>
      </c>
      <c r="E8" s="5">
        <f t="shared" si="1"/>
        <v>1.0287350380763534</v>
      </c>
      <c r="F8" s="5">
        <f t="shared" si="2"/>
        <v>1.524934604674711</v>
      </c>
      <c r="G8" s="5">
        <f t="shared" si="4"/>
        <v>87.683059390339793</v>
      </c>
      <c r="H8" s="5">
        <f t="shared" si="5"/>
        <v>17.534722808201842</v>
      </c>
      <c r="I8" s="5">
        <f t="shared" si="3"/>
        <v>70.148336582137944</v>
      </c>
    </row>
    <row r="9" spans="1:10">
      <c r="A9" s="2" t="s">
        <v>7</v>
      </c>
      <c r="B9" s="3">
        <v>1843</v>
      </c>
      <c r="C9" s="4">
        <v>27.45</v>
      </c>
      <c r="D9" s="5">
        <f t="shared" si="0"/>
        <v>67.140255009107463</v>
      </c>
      <c r="E9" s="5">
        <f t="shared" si="1"/>
        <v>0.57733211789729566</v>
      </c>
      <c r="F9" s="5">
        <f t="shared" si="2"/>
        <v>0.926504092481647</v>
      </c>
      <c r="G9" s="5">
        <f t="shared" si="4"/>
        <v>88.260391508237092</v>
      </c>
      <c r="H9" s="5">
        <f t="shared" si="5"/>
        <v>18.461226900683489</v>
      </c>
      <c r="I9" s="5">
        <f t="shared" si="3"/>
        <v>69.799164607553607</v>
      </c>
    </row>
    <row r="10" spans="1:10">
      <c r="A10" s="2" t="s">
        <v>16</v>
      </c>
      <c r="B10" s="3">
        <v>1045</v>
      </c>
      <c r="C10" s="4">
        <v>16.32</v>
      </c>
      <c r="D10" s="5">
        <f t="shared" si="0"/>
        <v>64.031862745098039</v>
      </c>
      <c r="E10" s="5">
        <f t="shared" si="1"/>
        <v>0.32735326272527071</v>
      </c>
      <c r="F10" s="5">
        <f t="shared" si="2"/>
        <v>0.55083959159564588</v>
      </c>
      <c r="G10" s="5">
        <f t="shared" si="4"/>
        <v>88.58774477096236</v>
      </c>
      <c r="H10" s="5">
        <f t="shared" si="5"/>
        <v>19.012066492279136</v>
      </c>
      <c r="I10" s="5">
        <f t="shared" si="3"/>
        <v>69.575678278683228</v>
      </c>
    </row>
    <row r="11" spans="1:10">
      <c r="A11" s="2" t="s">
        <v>20</v>
      </c>
      <c r="B11" s="3">
        <v>2966</v>
      </c>
      <c r="C11" s="4">
        <v>53.25</v>
      </c>
      <c r="D11" s="5">
        <f t="shared" si="0"/>
        <v>55.699530516431928</v>
      </c>
      <c r="E11" s="5">
        <f t="shared" si="1"/>
        <v>0.92911940406043347</v>
      </c>
      <c r="F11" s="5">
        <f t="shared" si="2"/>
        <v>1.7973166821365287</v>
      </c>
      <c r="G11" s="5">
        <f t="shared" si="4"/>
        <v>89.516864175022789</v>
      </c>
      <c r="H11" s="5">
        <f t="shared" si="5"/>
        <v>20.809383174415665</v>
      </c>
      <c r="I11" s="5">
        <f t="shared" si="3"/>
        <v>68.707481000607117</v>
      </c>
    </row>
    <row r="12" spans="1:10">
      <c r="A12" s="2" t="s">
        <v>38</v>
      </c>
      <c r="B12" s="3">
        <v>1314</v>
      </c>
      <c r="C12" s="4">
        <v>25.36</v>
      </c>
      <c r="D12" s="5">
        <f t="shared" si="0"/>
        <v>51.813880126182966</v>
      </c>
      <c r="E12" s="5">
        <f t="shared" si="1"/>
        <v>0.41161931791483797</v>
      </c>
      <c r="F12" s="5">
        <f t="shared" si="2"/>
        <v>0.85596152223441058</v>
      </c>
      <c r="G12" s="5">
        <f t="shared" si="4"/>
        <v>89.92848349293763</v>
      </c>
      <c r="H12" s="5">
        <f t="shared" si="5"/>
        <v>21.665344696650074</v>
      </c>
      <c r="I12" s="5">
        <f t="shared" si="3"/>
        <v>68.263138796287564</v>
      </c>
    </row>
    <row r="13" spans="1:10">
      <c r="A13" s="2" t="s">
        <v>24</v>
      </c>
      <c r="B13" s="3">
        <v>1470</v>
      </c>
      <c r="C13" s="4">
        <v>38.17</v>
      </c>
      <c r="D13" s="5">
        <f t="shared" si="0"/>
        <v>38.511920356300756</v>
      </c>
      <c r="E13" s="5">
        <f t="shared" si="1"/>
        <v>0.46048736479057217</v>
      </c>
      <c r="F13" s="5">
        <f t="shared" si="2"/>
        <v>1.2883300987258459</v>
      </c>
      <c r="G13" s="5">
        <f t="shared" si="4"/>
        <v>90.388970857728197</v>
      </c>
      <c r="H13" s="5">
        <f t="shared" si="5"/>
        <v>22.953674795375921</v>
      </c>
      <c r="I13" s="5">
        <f t="shared" si="3"/>
        <v>67.435296062352279</v>
      </c>
    </row>
    <row r="14" spans="1:10">
      <c r="A14" s="2" t="s">
        <v>35</v>
      </c>
      <c r="B14" s="3">
        <v>1155</v>
      </c>
      <c r="C14" s="4">
        <v>30.06</v>
      </c>
      <c r="D14" s="5">
        <f t="shared" si="0"/>
        <v>38.423153692614775</v>
      </c>
      <c r="E14" s="5">
        <f t="shared" si="1"/>
        <v>0.36181150090687814</v>
      </c>
      <c r="F14" s="5">
        <f t="shared" si="2"/>
        <v>1.0145979242258039</v>
      </c>
      <c r="G14" s="5">
        <f t="shared" si="4"/>
        <v>90.750782358635078</v>
      </c>
      <c r="H14" s="5">
        <f t="shared" si="5"/>
        <v>23.968272719601725</v>
      </c>
      <c r="I14" s="5">
        <f t="shared" si="3"/>
        <v>66.78250963903335</v>
      </c>
    </row>
    <row r="15" spans="1:10">
      <c r="A15" s="2" t="s">
        <v>44</v>
      </c>
      <c r="B15" s="4">
        <v>325</v>
      </c>
      <c r="C15" s="4">
        <v>8.48</v>
      </c>
      <c r="D15" s="5">
        <f t="shared" si="0"/>
        <v>38.325471698113205</v>
      </c>
      <c r="E15" s="5">
        <f t="shared" si="1"/>
        <v>0.10180843099111292</v>
      </c>
      <c r="F15" s="5">
        <f t="shared" si="2"/>
        <v>0.28622057210361995</v>
      </c>
      <c r="G15" s="5">
        <f t="shared" si="4"/>
        <v>90.852590789626191</v>
      </c>
      <c r="H15" s="5">
        <f t="shared" si="5"/>
        <v>24.254493291705344</v>
      </c>
      <c r="I15" s="5">
        <f t="shared" si="3"/>
        <v>66.598097497920847</v>
      </c>
    </row>
    <row r="16" spans="1:10">
      <c r="A16" s="2" t="s">
        <v>31</v>
      </c>
      <c r="B16" s="3">
        <v>1698</v>
      </c>
      <c r="C16" s="4">
        <v>45.85</v>
      </c>
      <c r="D16" s="5">
        <f t="shared" si="0"/>
        <v>37.033805888767716</v>
      </c>
      <c r="E16" s="5">
        <f t="shared" si="1"/>
        <v>0.53190989483972217</v>
      </c>
      <c r="F16" s="5">
        <f t="shared" si="2"/>
        <v>1.5475487300649733</v>
      </c>
      <c r="G16" s="5">
        <f t="shared" si="4"/>
        <v>91.38450068446592</v>
      </c>
      <c r="H16" s="5">
        <f t="shared" si="5"/>
        <v>25.802042021770319</v>
      </c>
      <c r="I16" s="5">
        <f t="shared" si="3"/>
        <v>65.582458662695601</v>
      </c>
    </row>
    <row r="17" spans="1:9">
      <c r="A17" s="2" t="s">
        <v>10</v>
      </c>
      <c r="B17" s="4">
        <v>324</v>
      </c>
      <c r="C17" s="4">
        <v>9.4600000000000009</v>
      </c>
      <c r="D17" s="5">
        <f t="shared" si="0"/>
        <v>34.249471458773783</v>
      </c>
      <c r="E17" s="5">
        <f t="shared" si="1"/>
        <v>0.10149517428037103</v>
      </c>
      <c r="F17" s="5">
        <f t="shared" si="2"/>
        <v>0.31929794954012319</v>
      </c>
      <c r="G17" s="5">
        <f t="shared" si="4"/>
        <v>91.485995858746293</v>
      </c>
      <c r="H17" s="5">
        <f t="shared" si="5"/>
        <v>26.121339971310441</v>
      </c>
      <c r="I17" s="5">
        <f t="shared" si="3"/>
        <v>65.364655887435845</v>
      </c>
    </row>
    <row r="18" spans="1:9">
      <c r="A18" s="2" t="s">
        <v>40</v>
      </c>
      <c r="B18" s="4">
        <v>336</v>
      </c>
      <c r="C18" s="4">
        <v>10.64</v>
      </c>
      <c r="D18" s="5">
        <f t="shared" si="0"/>
        <v>31.578947368421051</v>
      </c>
      <c r="E18" s="5">
        <f t="shared" si="1"/>
        <v>0.10525425480927367</v>
      </c>
      <c r="F18" s="5">
        <f t="shared" si="2"/>
        <v>0.35912581216774958</v>
      </c>
      <c r="G18" s="5">
        <f t="shared" si="4"/>
        <v>91.59125011355556</v>
      </c>
      <c r="H18" s="5">
        <f t="shared" si="5"/>
        <v>26.480465783478191</v>
      </c>
      <c r="I18" s="5">
        <f t="shared" si="3"/>
        <v>65.110784330077365</v>
      </c>
    </row>
    <row r="19" spans="1:9">
      <c r="A19" s="2" t="s">
        <v>33</v>
      </c>
      <c r="B19" s="4">
        <v>249</v>
      </c>
      <c r="C19" s="4">
        <v>8.67</v>
      </c>
      <c r="D19" s="5">
        <f t="shared" si="0"/>
        <v>28.719723183391004</v>
      </c>
      <c r="E19" s="5">
        <f t="shared" si="1"/>
        <v>7.8000920974729576E-2</v>
      </c>
      <c r="F19" s="5">
        <f t="shared" si="2"/>
        <v>0.29263353303518691</v>
      </c>
      <c r="G19" s="5">
        <f t="shared" si="4"/>
        <v>91.669251034530291</v>
      </c>
      <c r="H19" s="5">
        <f t="shared" si="5"/>
        <v>26.773099316513377</v>
      </c>
      <c r="I19" s="5">
        <f t="shared" si="3"/>
        <v>64.89615171801691</v>
      </c>
    </row>
    <row r="20" spans="1:9">
      <c r="A20" s="2" t="s">
        <v>27</v>
      </c>
      <c r="B20" s="4">
        <v>682</v>
      </c>
      <c r="C20" s="4">
        <v>24.2</v>
      </c>
      <c r="D20" s="5">
        <f t="shared" si="0"/>
        <v>28.181818181818183</v>
      </c>
      <c r="E20" s="5">
        <f t="shared" si="1"/>
        <v>0.21364107672596616</v>
      </c>
      <c r="F20" s="5">
        <f t="shared" si="2"/>
        <v>0.81680870812589657</v>
      </c>
      <c r="G20" s="5">
        <f t="shared" si="4"/>
        <v>91.882892111256254</v>
      </c>
      <c r="H20" s="5">
        <f t="shared" si="5"/>
        <v>27.589908024639275</v>
      </c>
      <c r="I20" s="5">
        <f t="shared" si="3"/>
        <v>64.292984086616983</v>
      </c>
    </row>
    <row r="21" spans="1:9">
      <c r="A21" s="2" t="s">
        <v>8</v>
      </c>
      <c r="B21" s="3">
        <v>1684</v>
      </c>
      <c r="C21" s="4">
        <v>65.180000000000007</v>
      </c>
      <c r="D21" s="5">
        <f t="shared" si="0"/>
        <v>25.836146057072717</v>
      </c>
      <c r="E21" s="5">
        <f t="shared" si="1"/>
        <v>0.52752430088933577</v>
      </c>
      <c r="F21" s="5">
        <f t="shared" si="2"/>
        <v>2.1999831237870224</v>
      </c>
      <c r="G21" s="5">
        <f t="shared" si="4"/>
        <v>92.410416412145594</v>
      </c>
      <c r="H21" s="5">
        <f t="shared" si="5"/>
        <v>29.789891148426296</v>
      </c>
      <c r="I21" s="5">
        <f t="shared" si="3"/>
        <v>62.620525263719301</v>
      </c>
    </row>
    <row r="22" spans="1:9">
      <c r="A22" s="2" t="s">
        <v>34</v>
      </c>
      <c r="B22" s="4">
        <v>213</v>
      </c>
      <c r="C22" s="4">
        <v>8.92</v>
      </c>
      <c r="D22" s="5">
        <f t="shared" si="0"/>
        <v>23.878923766816143</v>
      </c>
      <c r="E22" s="5">
        <f t="shared" si="1"/>
        <v>6.6723679388021692E-2</v>
      </c>
      <c r="F22" s="5">
        <f t="shared" si="2"/>
        <v>0.30107163952409077</v>
      </c>
      <c r="G22" s="5">
        <f t="shared" si="4"/>
        <v>92.477140091533613</v>
      </c>
      <c r="H22" s="5">
        <f t="shared" si="5"/>
        <v>30.090962787950385</v>
      </c>
      <c r="I22" s="5">
        <f t="shared" si="3"/>
        <v>62.386177303583224</v>
      </c>
    </row>
    <row r="23" spans="1:9">
      <c r="A23" s="2" t="s">
        <v>42</v>
      </c>
      <c r="B23" s="3">
        <v>1325</v>
      </c>
      <c r="C23" s="4">
        <v>60.49</v>
      </c>
      <c r="D23" s="5">
        <f t="shared" si="0"/>
        <v>21.904447016035707</v>
      </c>
      <c r="E23" s="5">
        <f t="shared" si="1"/>
        <v>0.41506514173299874</v>
      </c>
      <c r="F23" s="5">
        <f t="shared" si="2"/>
        <v>2.0416842460551852</v>
      </c>
      <c r="G23" s="5">
        <f t="shared" si="4"/>
        <v>92.892205233266608</v>
      </c>
      <c r="H23" s="5">
        <f t="shared" si="5"/>
        <v>32.132647034005572</v>
      </c>
      <c r="I23" s="5">
        <f t="shared" si="3"/>
        <v>60.759558199261036</v>
      </c>
    </row>
    <row r="24" spans="1:9">
      <c r="A24" s="2" t="s">
        <v>32</v>
      </c>
      <c r="B24" s="4">
        <v>213</v>
      </c>
      <c r="C24" s="4">
        <v>9.92</v>
      </c>
      <c r="D24" s="5">
        <f t="shared" si="0"/>
        <v>21.471774193548388</v>
      </c>
      <c r="E24" s="5">
        <f t="shared" si="1"/>
        <v>6.6723679388021692E-2</v>
      </c>
      <c r="F24" s="5">
        <f t="shared" si="2"/>
        <v>0.33482406547970633</v>
      </c>
      <c r="G24" s="5">
        <f t="shared" si="4"/>
        <v>92.958928912654628</v>
      </c>
      <c r="H24" s="5">
        <f t="shared" si="5"/>
        <v>32.46747109948528</v>
      </c>
      <c r="I24" s="5">
        <f t="shared" si="3"/>
        <v>60.491457813169347</v>
      </c>
    </row>
    <row r="25" spans="1:9">
      <c r="A25" s="2" t="s">
        <v>17</v>
      </c>
      <c r="B25" s="4">
        <v>361</v>
      </c>
      <c r="C25" s="4">
        <v>17.5</v>
      </c>
      <c r="D25" s="5">
        <f t="shared" si="0"/>
        <v>20.62857142857143</v>
      </c>
      <c r="E25" s="5">
        <f t="shared" si="1"/>
        <v>0.11308567257782079</v>
      </c>
      <c r="F25" s="5">
        <f t="shared" si="2"/>
        <v>0.59066745422327227</v>
      </c>
      <c r="G25" s="5">
        <f t="shared" si="4"/>
        <v>93.072014585232452</v>
      </c>
      <c r="H25" s="5">
        <f t="shared" si="5"/>
        <v>33.058138553708552</v>
      </c>
      <c r="I25" s="5">
        <f t="shared" si="3"/>
        <v>60.0138760315239</v>
      </c>
    </row>
    <row r="26" spans="1:9">
      <c r="A26" s="2" t="s">
        <v>9</v>
      </c>
      <c r="B26" s="3">
        <v>2880</v>
      </c>
      <c r="C26" s="4">
        <v>140.85</v>
      </c>
      <c r="D26" s="5">
        <f t="shared" si="0"/>
        <v>20.447284345047922</v>
      </c>
      <c r="E26" s="5">
        <f t="shared" si="1"/>
        <v>0.90217932693663128</v>
      </c>
      <c r="F26" s="5">
        <f t="shared" si="2"/>
        <v>4.7540291958484513</v>
      </c>
      <c r="G26" s="5">
        <f t="shared" si="4"/>
        <v>93.974193912169085</v>
      </c>
      <c r="H26" s="5">
        <f t="shared" si="5"/>
        <v>37.812167749557005</v>
      </c>
      <c r="I26" s="5">
        <f t="shared" si="3"/>
        <v>56.162026162612079</v>
      </c>
    </row>
    <row r="27" spans="1:9">
      <c r="A27" s="2" t="s">
        <v>3</v>
      </c>
      <c r="B27" s="3">
        <v>1496</v>
      </c>
      <c r="C27" s="4">
        <v>73.27</v>
      </c>
      <c r="D27" s="5">
        <f t="shared" si="0"/>
        <v>20.417633410672856</v>
      </c>
      <c r="E27" s="5">
        <f t="shared" si="1"/>
        <v>0.46863203926986124</v>
      </c>
      <c r="F27" s="5">
        <f t="shared" si="2"/>
        <v>2.4730402497679518</v>
      </c>
      <c r="G27" s="5">
        <f t="shared" si="4"/>
        <v>94.442825951438948</v>
      </c>
      <c r="H27" s="5">
        <f t="shared" si="5"/>
        <v>40.28520799932496</v>
      </c>
      <c r="I27" s="5">
        <f t="shared" si="3"/>
        <v>54.157617952113988</v>
      </c>
    </row>
    <row r="28" spans="1:9">
      <c r="A28" s="2" t="s">
        <v>50</v>
      </c>
      <c r="B28" s="3">
        <v>2424</v>
      </c>
      <c r="C28" s="4">
        <v>122.49</v>
      </c>
      <c r="D28" s="5">
        <f t="shared" si="0"/>
        <v>19.78937056086211</v>
      </c>
      <c r="E28" s="5">
        <f t="shared" si="1"/>
        <v>0.75933426683833138</v>
      </c>
      <c r="F28" s="5">
        <f t="shared" si="2"/>
        <v>4.1343346553033493</v>
      </c>
      <c r="G28" s="5">
        <f t="shared" si="4"/>
        <v>95.202160218277285</v>
      </c>
      <c r="H28" s="5">
        <f t="shared" si="5"/>
        <v>44.419542654628309</v>
      </c>
      <c r="I28" s="5">
        <f t="shared" si="3"/>
        <v>50.782617563648976</v>
      </c>
    </row>
    <row r="29" spans="1:9">
      <c r="A29" s="2" t="s">
        <v>15</v>
      </c>
      <c r="B29" s="4">
        <v>623</v>
      </c>
      <c r="C29" s="4">
        <v>32.090000000000003</v>
      </c>
      <c r="D29" s="5">
        <f t="shared" si="0"/>
        <v>19.414147709566841</v>
      </c>
      <c r="E29" s="5">
        <f t="shared" si="1"/>
        <v>0.1951589307921949</v>
      </c>
      <c r="F29" s="5">
        <f t="shared" si="2"/>
        <v>1.0831153489157035</v>
      </c>
      <c r="G29" s="5">
        <f t="shared" si="4"/>
        <v>95.397319149069475</v>
      </c>
      <c r="H29" s="5">
        <f t="shared" si="5"/>
        <v>45.502658003544013</v>
      </c>
      <c r="I29" s="5">
        <f t="shared" si="3"/>
        <v>49.894661145525461</v>
      </c>
    </row>
    <row r="30" spans="1:9">
      <c r="A30" s="2" t="s">
        <v>26</v>
      </c>
      <c r="B30" s="3">
        <v>1546</v>
      </c>
      <c r="C30" s="4">
        <v>81.08</v>
      </c>
      <c r="D30" s="5">
        <f t="shared" si="0"/>
        <v>19.067587567834238</v>
      </c>
      <c r="E30" s="5">
        <f t="shared" si="1"/>
        <v>0.48429487480695554</v>
      </c>
      <c r="F30" s="5">
        <f t="shared" si="2"/>
        <v>2.7366466964813094</v>
      </c>
      <c r="G30" s="5">
        <f t="shared" si="4"/>
        <v>95.881614023876423</v>
      </c>
      <c r="H30" s="5">
        <f t="shared" si="5"/>
        <v>48.239304700025322</v>
      </c>
      <c r="I30" s="5">
        <f t="shared" si="3"/>
        <v>47.642309323851102</v>
      </c>
    </row>
    <row r="31" spans="1:9">
      <c r="A31" s="2" t="s">
        <v>4</v>
      </c>
      <c r="B31" s="4">
        <v>229</v>
      </c>
      <c r="C31" s="4">
        <v>12.94</v>
      </c>
      <c r="D31" s="5">
        <f t="shared" si="0"/>
        <v>17.69706336939722</v>
      </c>
      <c r="E31" s="5">
        <f t="shared" si="1"/>
        <v>7.1735786759891867E-2</v>
      </c>
      <c r="F31" s="5">
        <f t="shared" si="2"/>
        <v>0.43675639186566528</v>
      </c>
      <c r="G31" s="5">
        <f t="shared" si="4"/>
        <v>95.953349810636311</v>
      </c>
      <c r="H31" s="5">
        <f t="shared" si="5"/>
        <v>48.676061091890986</v>
      </c>
      <c r="I31" s="5">
        <f t="shared" si="3"/>
        <v>47.277288718745325</v>
      </c>
    </row>
    <row r="32" spans="1:9">
      <c r="A32" s="2" t="s">
        <v>49</v>
      </c>
      <c r="B32" s="3">
        <v>1729</v>
      </c>
      <c r="C32" s="4">
        <v>102.07</v>
      </c>
      <c r="D32" s="5">
        <f t="shared" si="0"/>
        <v>16.93935534437151</v>
      </c>
      <c r="E32" s="5">
        <f t="shared" si="1"/>
        <v>0.54162085287272066</v>
      </c>
      <c r="F32" s="5">
        <f t="shared" si="2"/>
        <v>3.4451101172896799</v>
      </c>
      <c r="G32" s="5">
        <f t="shared" si="4"/>
        <v>96.494970663509037</v>
      </c>
      <c r="H32" s="5">
        <f t="shared" si="5"/>
        <v>52.121171209180666</v>
      </c>
      <c r="I32" s="5">
        <f t="shared" si="3"/>
        <v>44.37379945432837</v>
      </c>
    </row>
    <row r="33" spans="1:9">
      <c r="A33" s="2" t="s">
        <v>6</v>
      </c>
      <c r="B33" s="4">
        <v>951</v>
      </c>
      <c r="C33" s="4">
        <v>57.41</v>
      </c>
      <c r="D33" s="5">
        <f t="shared" si="0"/>
        <v>16.565058352203451</v>
      </c>
      <c r="E33" s="5">
        <f t="shared" si="1"/>
        <v>0.29790713191553347</v>
      </c>
      <c r="F33" s="5">
        <f t="shared" si="2"/>
        <v>1.9377267741118893</v>
      </c>
      <c r="G33" s="5">
        <f t="shared" si="4"/>
        <v>96.792877795424573</v>
      </c>
      <c r="H33" s="5">
        <f t="shared" si="5"/>
        <v>54.058897983292553</v>
      </c>
      <c r="I33" s="5">
        <f t="shared" si="3"/>
        <v>42.73397981213202</v>
      </c>
    </row>
    <row r="34" spans="1:9">
      <c r="A34" s="2" t="s">
        <v>47</v>
      </c>
      <c r="B34" s="4">
        <v>197</v>
      </c>
      <c r="C34" s="4">
        <v>12.03</v>
      </c>
      <c r="D34" s="5">
        <f t="shared" ref="D34:D52" si="6">+B34/C34</f>
        <v>16.375727348295928</v>
      </c>
      <c r="E34" s="5">
        <f t="shared" si="1"/>
        <v>6.1711572016151517E-2</v>
      </c>
      <c r="F34" s="5">
        <f t="shared" si="2"/>
        <v>0.40604168424605519</v>
      </c>
      <c r="G34" s="5">
        <f t="shared" si="4"/>
        <v>96.854589367440724</v>
      </c>
      <c r="H34" s="5">
        <f t="shared" si="5"/>
        <v>54.464939667538609</v>
      </c>
      <c r="I34" s="5">
        <f t="shared" si="3"/>
        <v>42.389649699902115</v>
      </c>
    </row>
    <row r="35" spans="1:9">
      <c r="A35" s="2" t="s">
        <v>22</v>
      </c>
      <c r="B35" s="4">
        <v>197</v>
      </c>
      <c r="C35" s="4">
        <v>12.52</v>
      </c>
      <c r="D35" s="5">
        <f t="shared" si="6"/>
        <v>15.734824281150161</v>
      </c>
      <c r="E35" s="5">
        <f t="shared" si="1"/>
        <v>6.1711572016151517E-2</v>
      </c>
      <c r="F35" s="5">
        <f t="shared" si="2"/>
        <v>0.42258037296430684</v>
      </c>
      <c r="G35" s="5">
        <f t="shared" si="4"/>
        <v>96.916300939456875</v>
      </c>
      <c r="H35" s="5">
        <f t="shared" si="5"/>
        <v>54.887520040502913</v>
      </c>
      <c r="I35" s="5">
        <f t="shared" si="3"/>
        <v>42.028780898953961</v>
      </c>
    </row>
    <row r="36" spans="1:9">
      <c r="A36" s="2" t="s">
        <v>46</v>
      </c>
      <c r="B36" s="4">
        <v>287</v>
      </c>
      <c r="C36" s="4">
        <v>18.8</v>
      </c>
      <c r="D36" s="5">
        <f t="shared" si="6"/>
        <v>15.26595744680851</v>
      </c>
      <c r="E36" s="5">
        <f t="shared" si="1"/>
        <v>8.9904675982921248E-2</v>
      </c>
      <c r="F36" s="5">
        <f t="shared" si="2"/>
        <v>0.63454560796557258</v>
      </c>
      <c r="G36" s="5">
        <f t="shared" si="4"/>
        <v>97.006205615439796</v>
      </c>
      <c r="H36" s="5">
        <f t="shared" si="5"/>
        <v>55.522065648468484</v>
      </c>
      <c r="I36" s="5">
        <f t="shared" si="3"/>
        <v>41.484139966971313</v>
      </c>
    </row>
    <row r="37" spans="1:9">
      <c r="A37" s="2" t="s">
        <v>12</v>
      </c>
      <c r="B37" s="4">
        <v>494</v>
      </c>
      <c r="C37" s="4">
        <v>35.729999999999997</v>
      </c>
      <c r="D37" s="5">
        <f t="shared" si="6"/>
        <v>13.825916596697454</v>
      </c>
      <c r="E37" s="5">
        <f t="shared" si="1"/>
        <v>0.15474881510649163</v>
      </c>
      <c r="F37" s="5">
        <f t="shared" si="2"/>
        <v>1.2059741793941439</v>
      </c>
      <c r="G37" s="5">
        <f t="shared" si="4"/>
        <v>97.160954430546283</v>
      </c>
      <c r="H37" s="5">
        <f t="shared" si="5"/>
        <v>56.728039827862631</v>
      </c>
      <c r="I37" s="5">
        <f t="shared" si="3"/>
        <v>40.432914602683653</v>
      </c>
    </row>
    <row r="38" spans="1:9">
      <c r="A38" s="2" t="s">
        <v>28</v>
      </c>
      <c r="B38" s="4">
        <v>929</v>
      </c>
      <c r="C38" s="4">
        <v>67.489999999999995</v>
      </c>
      <c r="D38" s="5">
        <f t="shared" si="6"/>
        <v>13.765002222551491</v>
      </c>
      <c r="E38" s="5">
        <f t="shared" si="1"/>
        <v>0.29101548427921198</v>
      </c>
      <c r="F38" s="5">
        <f t="shared" si="2"/>
        <v>2.2779512277444942</v>
      </c>
      <c r="G38" s="5">
        <f t="shared" si="4"/>
        <v>97.451969914825497</v>
      </c>
      <c r="H38" s="5">
        <f t="shared" si="5"/>
        <v>59.005991055607126</v>
      </c>
      <c r="I38" s="5">
        <f t="shared" si="3"/>
        <v>38.445978859218371</v>
      </c>
    </row>
    <row r="39" spans="1:9">
      <c r="A39" s="2" t="s">
        <v>14</v>
      </c>
      <c r="B39" s="3">
        <v>1123</v>
      </c>
      <c r="C39" s="4">
        <v>85.36</v>
      </c>
      <c r="D39" s="5">
        <f t="shared" si="6"/>
        <v>13.156044985941893</v>
      </c>
      <c r="E39" s="5">
        <f t="shared" si="1"/>
        <v>0.35178728616313781</v>
      </c>
      <c r="F39" s="5">
        <f t="shared" si="2"/>
        <v>2.8811070795713443</v>
      </c>
      <c r="G39" s="5">
        <f t="shared" si="4"/>
        <v>97.803757200988642</v>
      </c>
      <c r="H39" s="5">
        <f t="shared" si="5"/>
        <v>61.887098135178469</v>
      </c>
      <c r="I39" s="5">
        <f t="shared" si="3"/>
        <v>35.916659065810173</v>
      </c>
    </row>
    <row r="40" spans="1:9">
      <c r="A40" s="2" t="s">
        <v>21</v>
      </c>
      <c r="B40" s="4">
        <v>534</v>
      </c>
      <c r="C40" s="4">
        <v>47.13</v>
      </c>
      <c r="D40" s="5">
        <f t="shared" si="6"/>
        <v>11.330362826225334</v>
      </c>
      <c r="E40" s="5">
        <f t="shared" si="1"/>
        <v>0.16727908353616705</v>
      </c>
      <c r="F40" s="5">
        <f t="shared" si="2"/>
        <v>1.5907518352881616</v>
      </c>
      <c r="G40" s="5">
        <f t="shared" si="4"/>
        <v>97.971036284524814</v>
      </c>
      <c r="H40" s="5">
        <f t="shared" si="5"/>
        <v>63.477849970466629</v>
      </c>
      <c r="I40" s="5">
        <f t="shared" si="3"/>
        <v>34.493186314058185</v>
      </c>
    </row>
    <row r="41" spans="1:9">
      <c r="A41" s="2" t="s">
        <v>48</v>
      </c>
      <c r="B41" s="4">
        <v>403</v>
      </c>
      <c r="C41" s="4">
        <v>39.51</v>
      </c>
      <c r="D41" s="5">
        <f t="shared" si="6"/>
        <v>10.199949379903822</v>
      </c>
      <c r="E41" s="5">
        <f t="shared" si="1"/>
        <v>0.12624245442898002</v>
      </c>
      <c r="F41" s="5">
        <f t="shared" si="2"/>
        <v>1.3335583495063708</v>
      </c>
      <c r="G41" s="5">
        <f t="shared" si="4"/>
        <v>98.09727873895379</v>
      </c>
      <c r="H41" s="5">
        <f t="shared" si="5"/>
        <v>64.811408319972998</v>
      </c>
      <c r="I41" s="5">
        <f t="shared" si="3"/>
        <v>33.285870418980792</v>
      </c>
    </row>
    <row r="42" spans="1:9">
      <c r="A42" s="2" t="s">
        <v>11</v>
      </c>
      <c r="B42" s="4">
        <v>906</v>
      </c>
      <c r="C42" s="4">
        <v>97.43</v>
      </c>
      <c r="D42" s="5">
        <f t="shared" si="6"/>
        <v>9.2989838858667753</v>
      </c>
      <c r="E42" s="5">
        <f t="shared" si="1"/>
        <v>0.28381057993214859</v>
      </c>
      <c r="F42" s="5">
        <f t="shared" si="2"/>
        <v>3.2884988608556243</v>
      </c>
      <c r="G42" s="5">
        <f t="shared" si="4"/>
        <v>98.381089318885941</v>
      </c>
      <c r="H42" s="5">
        <f t="shared" si="5"/>
        <v>68.099907180828623</v>
      </c>
      <c r="I42" s="5">
        <f t="shared" si="3"/>
        <v>30.281182138057318</v>
      </c>
    </row>
    <row r="43" spans="1:9">
      <c r="A43" s="2" t="s">
        <v>41</v>
      </c>
      <c r="B43" s="4">
        <v>725</v>
      </c>
      <c r="C43" s="4">
        <v>85.41</v>
      </c>
      <c r="D43" s="5">
        <f t="shared" si="6"/>
        <v>8.4884673925769825</v>
      </c>
      <c r="E43" s="5">
        <f t="shared" si="1"/>
        <v>0.22711111528786726</v>
      </c>
      <c r="F43" s="5">
        <f t="shared" si="2"/>
        <v>2.882794700869125</v>
      </c>
      <c r="G43" s="5">
        <f t="shared" si="4"/>
        <v>98.60820043417381</v>
      </c>
      <c r="H43" s="5">
        <f t="shared" si="5"/>
        <v>70.98270188169775</v>
      </c>
      <c r="I43" s="5">
        <f t="shared" si="3"/>
        <v>27.62549855247606</v>
      </c>
    </row>
    <row r="44" spans="1:9">
      <c r="A44" s="2" t="s">
        <v>2</v>
      </c>
      <c r="B44" s="4">
        <v>168</v>
      </c>
      <c r="C44" s="4">
        <v>21.92</v>
      </c>
      <c r="D44" s="5">
        <f t="shared" si="6"/>
        <v>7.6642335766423351</v>
      </c>
      <c r="E44" s="5">
        <f t="shared" si="1"/>
        <v>5.2627127404636834E-2</v>
      </c>
      <c r="F44" s="5">
        <f t="shared" si="2"/>
        <v>0.73985317694709307</v>
      </c>
      <c r="G44" s="5">
        <f t="shared" si="4"/>
        <v>98.660827561578444</v>
      </c>
      <c r="H44" s="5">
        <f t="shared" si="5"/>
        <v>71.722555058644843</v>
      </c>
      <c r="I44" s="5">
        <f t="shared" si="3"/>
        <v>26.9382725029336</v>
      </c>
    </row>
    <row r="45" spans="1:9">
      <c r="A45" s="2" t="s">
        <v>19</v>
      </c>
      <c r="B45" s="4">
        <v>287</v>
      </c>
      <c r="C45" s="4">
        <v>39.119999999999997</v>
      </c>
      <c r="D45" s="5">
        <f t="shared" si="6"/>
        <v>7.3364008179959104</v>
      </c>
      <c r="E45" s="5">
        <f t="shared" si="1"/>
        <v>8.9904675982921248E-2</v>
      </c>
      <c r="F45" s="5">
        <f t="shared" si="2"/>
        <v>1.3203949033836806</v>
      </c>
      <c r="G45" s="5">
        <f t="shared" si="4"/>
        <v>98.750732237561365</v>
      </c>
      <c r="H45" s="5">
        <f t="shared" si="5"/>
        <v>73.04294996202853</v>
      </c>
      <c r="I45" s="5">
        <f t="shared" si="3"/>
        <v>25.707782275532836</v>
      </c>
    </row>
    <row r="46" spans="1:9">
      <c r="A46" s="2" t="s">
        <v>18</v>
      </c>
      <c r="B46" s="4">
        <v>781</v>
      </c>
      <c r="C46" s="4">
        <v>119.78</v>
      </c>
      <c r="D46" s="5">
        <f t="shared" si="6"/>
        <v>6.5202871931875102</v>
      </c>
      <c r="E46" s="5">
        <f t="shared" si="1"/>
        <v>0.24465349108941287</v>
      </c>
      <c r="F46" s="5">
        <f t="shared" si="2"/>
        <v>4.0428655809636318</v>
      </c>
      <c r="G46" s="5">
        <f t="shared" si="4"/>
        <v>98.995385728650774</v>
      </c>
      <c r="H46" s="5">
        <f t="shared" si="5"/>
        <v>77.085815542992165</v>
      </c>
      <c r="I46" s="5">
        <f t="shared" si="3"/>
        <v>21.909570185658609</v>
      </c>
    </row>
    <row r="47" spans="1:9">
      <c r="A47" s="2" t="s">
        <v>5</v>
      </c>
      <c r="B47" s="4">
        <v>722</v>
      </c>
      <c r="C47" s="4">
        <v>123.11</v>
      </c>
      <c r="D47" s="5">
        <f t="shared" si="6"/>
        <v>5.864673868897734</v>
      </c>
      <c r="E47" s="5">
        <f t="shared" si="1"/>
        <v>0.22617134515564158</v>
      </c>
      <c r="F47" s="5">
        <f t="shared" si="2"/>
        <v>4.155261159395832</v>
      </c>
      <c r="G47" s="5">
        <f t="shared" si="4"/>
        <v>99.221557073806409</v>
      </c>
      <c r="H47" s="5">
        <f t="shared" si="5"/>
        <v>81.241076702388</v>
      </c>
      <c r="I47" s="5">
        <f t="shared" si="3"/>
        <v>17.980480371418409</v>
      </c>
    </row>
    <row r="48" spans="1:9">
      <c r="A48" s="2" t="s">
        <v>37</v>
      </c>
      <c r="B48" s="4">
        <v>287</v>
      </c>
      <c r="C48" s="4">
        <v>57.06</v>
      </c>
      <c r="D48" s="5">
        <f t="shared" si="6"/>
        <v>5.0297932001402028</v>
      </c>
      <c r="E48" s="5">
        <f t="shared" si="1"/>
        <v>8.9904675982921248E-2</v>
      </c>
      <c r="F48" s="5">
        <f t="shared" si="2"/>
        <v>1.9259134250274239</v>
      </c>
      <c r="G48" s="5">
        <f t="shared" si="4"/>
        <v>99.311461749789331</v>
      </c>
      <c r="H48" s="5">
        <f t="shared" si="5"/>
        <v>83.166990127415417</v>
      </c>
      <c r="I48" s="5">
        <f t="shared" si="3"/>
        <v>16.144471622373914</v>
      </c>
    </row>
    <row r="49" spans="1:9">
      <c r="A49" s="2" t="s">
        <v>43</v>
      </c>
      <c r="B49" s="3">
        <v>1098</v>
      </c>
      <c r="C49" s="4">
        <v>238.27</v>
      </c>
      <c r="D49" s="5">
        <f t="shared" si="6"/>
        <v>4.6082175683048643</v>
      </c>
      <c r="E49" s="5">
        <f t="shared" si="1"/>
        <v>0.34395586839459069</v>
      </c>
      <c r="F49" s="5">
        <f t="shared" si="2"/>
        <v>8.0421905324445202</v>
      </c>
      <c r="G49" s="5">
        <f t="shared" si="4"/>
        <v>99.655417618183918</v>
      </c>
      <c r="H49" s="5">
        <f t="shared" si="5"/>
        <v>91.209180659859939</v>
      </c>
      <c r="I49" s="5">
        <f t="shared" si="3"/>
        <v>8.4462369583239791</v>
      </c>
    </row>
    <row r="50" spans="1:9">
      <c r="A50" s="2" t="s">
        <v>13</v>
      </c>
      <c r="B50" s="4">
        <v>565</v>
      </c>
      <c r="C50" s="4">
        <v>130.44</v>
      </c>
      <c r="D50" s="5">
        <f t="shared" si="6"/>
        <v>4.3314934069303899</v>
      </c>
      <c r="E50" s="5">
        <f t="shared" si="1"/>
        <v>0.17699004156916551</v>
      </c>
      <c r="F50" s="5">
        <f t="shared" si="2"/>
        <v>4.4026664416504939</v>
      </c>
      <c r="G50" s="5">
        <f t="shared" si="4"/>
        <v>99.832407659753088</v>
      </c>
      <c r="H50" s="5">
        <f t="shared" si="5"/>
        <v>95.611847101510435</v>
      </c>
      <c r="I50" s="5">
        <f t="shared" si="3"/>
        <v>4.2205605582426529</v>
      </c>
    </row>
    <row r="51" spans="1:9">
      <c r="A51" s="2" t="s">
        <v>23</v>
      </c>
      <c r="B51" s="4">
        <v>351</v>
      </c>
      <c r="C51" s="4">
        <v>84.39</v>
      </c>
      <c r="D51" s="5">
        <f t="shared" si="6"/>
        <v>4.1592605758976182</v>
      </c>
      <c r="E51" s="5">
        <f t="shared" si="1"/>
        <v>0.10995310547040195</v>
      </c>
      <c r="F51" s="5">
        <f t="shared" si="2"/>
        <v>2.8483672263943971</v>
      </c>
      <c r="G51" s="5">
        <f t="shared" si="4"/>
        <v>99.942360765223484</v>
      </c>
      <c r="H51" s="5">
        <f t="shared" si="5"/>
        <v>98.460214327904836</v>
      </c>
      <c r="I51" s="5">
        <f t="shared" si="3"/>
        <v>1.4821464373186473</v>
      </c>
    </row>
    <row r="52" spans="1:9">
      <c r="A52" s="2" t="s">
        <v>25</v>
      </c>
      <c r="B52" s="4">
        <v>184</v>
      </c>
      <c r="C52" s="4">
        <v>45.62</v>
      </c>
      <c r="D52" s="5">
        <f t="shared" si="6"/>
        <v>4.0333187198597109</v>
      </c>
      <c r="E52" s="5">
        <f t="shared" si="1"/>
        <v>5.7639234776507002E-2</v>
      </c>
      <c r="F52" s="5">
        <f t="shared" si="2"/>
        <v>1.5397856720951817</v>
      </c>
      <c r="G52" s="5">
        <f t="shared" si="4"/>
        <v>99.999999999999986</v>
      </c>
      <c r="H52" s="5">
        <f t="shared" si="5"/>
        <v>100.00000000000001</v>
      </c>
      <c r="I52" s="5">
        <f t="shared" si="3"/>
        <v>0</v>
      </c>
    </row>
    <row r="53" spans="1:9">
      <c r="A53" s="2" t="s">
        <v>57</v>
      </c>
      <c r="B53" s="3">
        <f>SUM(B2:B52)</f>
        <v>319227</v>
      </c>
      <c r="C53" s="3">
        <f>SUM(C2:C52)</f>
        <v>2962.75</v>
      </c>
      <c r="G53" s="5">
        <f>SUM(G2:G52)</f>
        <v>4761.7049936252242</v>
      </c>
      <c r="I53" s="5">
        <f>SUM(I2:I52)</f>
        <v>2479.2076516287693</v>
      </c>
    </row>
    <row r="58" spans="1:9">
      <c r="A58" s="8" t="s">
        <v>63</v>
      </c>
      <c r="B58" s="9">
        <f>+I53/G53</f>
        <v>0.5206554490351315</v>
      </c>
    </row>
  </sheetData>
  <sortState ref="A2:D52">
    <sortCondition descending="1" ref="D2:D5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2"/>
  <sheetViews>
    <sheetView zoomScaleNormal="100" workbookViewId="0"/>
  </sheetViews>
  <sheetFormatPr baseColWidth="10" defaultRowHeight="15"/>
  <sheetData>
    <row r="1" spans="1:2">
      <c r="A1" s="7" t="s">
        <v>64</v>
      </c>
      <c r="B1" s="7" t="s">
        <v>65</v>
      </c>
    </row>
    <row r="2" spans="1:2">
      <c r="A2" s="5">
        <v>0</v>
      </c>
      <c r="B2" s="5">
        <v>0</v>
      </c>
    </row>
    <row r="3" spans="1:2">
      <c r="A3" s="5">
        <v>75.044404138747666</v>
      </c>
      <c r="B3" s="5">
        <v>9.3430090287739436</v>
      </c>
    </row>
    <row r="4" spans="1:2">
      <c r="A4" s="5">
        <v>80.837773747208104</v>
      </c>
      <c r="B4" s="5">
        <v>10.607037380811747</v>
      </c>
    </row>
    <row r="5" spans="1:2">
      <c r="A5" s="5">
        <v>81.109367315421323</v>
      </c>
      <c r="B5" s="5">
        <v>10.809214412285884</v>
      </c>
    </row>
    <row r="6" spans="1:2">
      <c r="A6" s="5">
        <v>81.987425875630834</v>
      </c>
      <c r="B6" s="5">
        <v>11.482575310100415</v>
      </c>
    </row>
    <row r="7" spans="1:2">
      <c r="A7" s="5">
        <v>83.517371650894205</v>
      </c>
      <c r="B7" s="5">
        <v>12.757404438444015</v>
      </c>
    </row>
    <row r="8" spans="1:2">
      <c r="A8" s="5">
        <v>86.654324352263444</v>
      </c>
      <c r="B8" s="5">
        <v>16.00978820352713</v>
      </c>
    </row>
    <row r="9" spans="1:2">
      <c r="A9" s="5">
        <v>87.683059390339793</v>
      </c>
      <c r="B9" s="5">
        <v>17.534722808201842</v>
      </c>
    </row>
    <row r="10" spans="1:2">
      <c r="A10" s="5">
        <v>88.260391508237092</v>
      </c>
      <c r="B10" s="5">
        <v>18.461226900683489</v>
      </c>
    </row>
    <row r="11" spans="1:2">
      <c r="A11" s="5">
        <v>88.58774477096236</v>
      </c>
      <c r="B11" s="5">
        <v>19.012066492279136</v>
      </c>
    </row>
    <row r="12" spans="1:2">
      <c r="A12" s="5">
        <v>89.516864175022789</v>
      </c>
      <c r="B12" s="5">
        <v>20.809383174415665</v>
      </c>
    </row>
    <row r="13" spans="1:2">
      <c r="A13" s="5">
        <v>89.92848349293763</v>
      </c>
      <c r="B13" s="5">
        <v>21.665344696650074</v>
      </c>
    </row>
    <row r="14" spans="1:2">
      <c r="A14" s="5">
        <v>90.388970857728197</v>
      </c>
      <c r="B14" s="5">
        <v>22.953674795375921</v>
      </c>
    </row>
    <row r="15" spans="1:2">
      <c r="A15" s="5">
        <v>90.750782358635078</v>
      </c>
      <c r="B15" s="5">
        <v>23.968272719601725</v>
      </c>
    </row>
    <row r="16" spans="1:2">
      <c r="A16" s="5">
        <v>90.852590789626191</v>
      </c>
      <c r="B16" s="5">
        <v>24.254493291705344</v>
      </c>
    </row>
    <row r="17" spans="1:2">
      <c r="A17" s="5">
        <v>91.38450068446592</v>
      </c>
      <c r="B17" s="5">
        <v>25.802042021770319</v>
      </c>
    </row>
    <row r="18" spans="1:2">
      <c r="A18" s="5">
        <v>91.485995858746293</v>
      </c>
      <c r="B18" s="5">
        <v>26.121339971310441</v>
      </c>
    </row>
    <row r="19" spans="1:2">
      <c r="A19" s="5">
        <v>91.59125011355556</v>
      </c>
      <c r="B19" s="5">
        <v>26.480465783478191</v>
      </c>
    </row>
    <row r="20" spans="1:2">
      <c r="A20" s="5">
        <v>91.669251034530291</v>
      </c>
      <c r="B20" s="5">
        <v>26.773099316513377</v>
      </c>
    </row>
    <row r="21" spans="1:2">
      <c r="A21" s="5">
        <v>91.882892111256254</v>
      </c>
      <c r="B21" s="5">
        <v>27.589908024639275</v>
      </c>
    </row>
    <row r="22" spans="1:2">
      <c r="A22" s="5">
        <v>92.410416412145594</v>
      </c>
      <c r="B22" s="5">
        <v>29.789891148426296</v>
      </c>
    </row>
    <row r="23" spans="1:2">
      <c r="A23" s="5">
        <v>92.477140091533613</v>
      </c>
      <c r="B23" s="5">
        <v>30.090962787950385</v>
      </c>
    </row>
    <row r="24" spans="1:2">
      <c r="A24" s="5">
        <v>92.892205233266608</v>
      </c>
      <c r="B24" s="5">
        <v>32.132647034005572</v>
      </c>
    </row>
    <row r="25" spans="1:2">
      <c r="A25" s="5">
        <v>92.958928912654628</v>
      </c>
      <c r="B25" s="5">
        <v>32.46747109948528</v>
      </c>
    </row>
    <row r="26" spans="1:2">
      <c r="A26" s="5">
        <v>93.072014585232452</v>
      </c>
      <c r="B26" s="5">
        <v>33.058138553708552</v>
      </c>
    </row>
    <row r="27" spans="1:2">
      <c r="A27" s="5">
        <v>93.974193912169085</v>
      </c>
      <c r="B27" s="5">
        <v>37.812167749557005</v>
      </c>
    </row>
    <row r="28" spans="1:2">
      <c r="A28" s="5">
        <v>94.442825951438948</v>
      </c>
      <c r="B28" s="5">
        <v>40.28520799932496</v>
      </c>
    </row>
    <row r="29" spans="1:2">
      <c r="A29" s="5">
        <v>95.202160218277285</v>
      </c>
      <c r="B29" s="5">
        <v>44.419542654628309</v>
      </c>
    </row>
    <row r="30" spans="1:2">
      <c r="A30" s="5">
        <v>95.397319149069475</v>
      </c>
      <c r="B30" s="5">
        <v>45.502658003544013</v>
      </c>
    </row>
    <row r="31" spans="1:2">
      <c r="A31" s="5">
        <v>95.881614023876423</v>
      </c>
      <c r="B31" s="5">
        <v>48.239304700025322</v>
      </c>
    </row>
    <row r="32" spans="1:2">
      <c r="A32" s="5">
        <v>95.953349810636311</v>
      </c>
      <c r="B32" s="5">
        <v>48.676061091890986</v>
      </c>
    </row>
    <row r="33" spans="1:2">
      <c r="A33" s="5">
        <v>96.494970663509037</v>
      </c>
      <c r="B33" s="5">
        <v>52.121171209180666</v>
      </c>
    </row>
    <row r="34" spans="1:2">
      <c r="A34" s="5">
        <v>96.792877795424573</v>
      </c>
      <c r="B34" s="5">
        <v>54.058897983292553</v>
      </c>
    </row>
    <row r="35" spans="1:2">
      <c r="A35" s="5">
        <v>96.854589367440724</v>
      </c>
      <c r="B35" s="5">
        <v>54.464939667538609</v>
      </c>
    </row>
    <row r="36" spans="1:2">
      <c r="A36" s="5">
        <v>96.916300939456875</v>
      </c>
      <c r="B36" s="5">
        <v>54.887520040502913</v>
      </c>
    </row>
    <row r="37" spans="1:2">
      <c r="A37" s="5">
        <v>97.006205615439796</v>
      </c>
      <c r="B37" s="5">
        <v>55.522065648468484</v>
      </c>
    </row>
    <row r="38" spans="1:2">
      <c r="A38" s="5">
        <v>97.160954430546283</v>
      </c>
      <c r="B38" s="5">
        <v>56.728039827862631</v>
      </c>
    </row>
    <row r="39" spans="1:2">
      <c r="A39" s="5">
        <v>97.451969914825497</v>
      </c>
      <c r="B39" s="5">
        <v>59.005991055607126</v>
      </c>
    </row>
    <row r="40" spans="1:2">
      <c r="A40" s="5">
        <v>97.803757200988642</v>
      </c>
      <c r="B40" s="5">
        <v>61.887098135178469</v>
      </c>
    </row>
    <row r="41" spans="1:2">
      <c r="A41" s="5">
        <v>97.971036284524814</v>
      </c>
      <c r="B41" s="5">
        <v>63.477849970466629</v>
      </c>
    </row>
    <row r="42" spans="1:2">
      <c r="A42" s="5">
        <v>98.09727873895379</v>
      </c>
      <c r="B42" s="5">
        <v>64.811408319972998</v>
      </c>
    </row>
    <row r="43" spans="1:2">
      <c r="A43" s="5">
        <v>98.381089318885941</v>
      </c>
      <c r="B43" s="5">
        <v>68.099907180828623</v>
      </c>
    </row>
    <row r="44" spans="1:2">
      <c r="A44" s="5">
        <v>98.60820043417381</v>
      </c>
      <c r="B44" s="5">
        <v>70.98270188169775</v>
      </c>
    </row>
    <row r="45" spans="1:2">
      <c r="A45" s="5">
        <v>98.660827561578444</v>
      </c>
      <c r="B45" s="5">
        <v>71.722555058644843</v>
      </c>
    </row>
    <row r="46" spans="1:2">
      <c r="A46" s="5">
        <v>98.750732237561365</v>
      </c>
      <c r="B46" s="5">
        <v>73.04294996202853</v>
      </c>
    </row>
    <row r="47" spans="1:2">
      <c r="A47" s="5">
        <v>98.995385728650774</v>
      </c>
      <c r="B47" s="5">
        <v>77.085815542992165</v>
      </c>
    </row>
    <row r="48" spans="1:2">
      <c r="A48" s="5">
        <v>99.221557073806409</v>
      </c>
      <c r="B48" s="5">
        <v>81.241076702388</v>
      </c>
    </row>
    <row r="49" spans="1:2">
      <c r="A49" s="5">
        <v>99.311461749789331</v>
      </c>
      <c r="B49" s="5">
        <v>83.166990127415417</v>
      </c>
    </row>
    <row r="50" spans="1:2">
      <c r="A50" s="5">
        <v>99.655417618183918</v>
      </c>
      <c r="B50" s="5">
        <v>91.209180659859939</v>
      </c>
    </row>
    <row r="51" spans="1:2">
      <c r="A51" s="5">
        <v>99.832407659753088</v>
      </c>
      <c r="B51" s="5">
        <v>95.611847101510435</v>
      </c>
    </row>
    <row r="52" spans="1:2">
      <c r="A52" s="5">
        <v>99.942360765223484</v>
      </c>
      <c r="B52" s="5">
        <v>98.460214327904836</v>
      </c>
    </row>
    <row r="53" spans="1:2">
      <c r="A53" s="5">
        <v>99.999999999999986</v>
      </c>
      <c r="B53" s="5">
        <v>100.00000000000001</v>
      </c>
    </row>
    <row r="61" spans="1:2">
      <c r="A61" s="6" t="s">
        <v>66</v>
      </c>
    </row>
    <row r="62" spans="1:2">
      <c r="A62">
        <v>0</v>
      </c>
    </row>
    <row r="63" spans="1:2">
      <c r="A63">
        <v>10</v>
      </c>
    </row>
    <row r="64" spans="1:2">
      <c r="A64">
        <v>20</v>
      </c>
    </row>
    <row r="65" spans="1:1">
      <c r="A65">
        <v>30</v>
      </c>
    </row>
    <row r="66" spans="1:1">
      <c r="A66">
        <v>40</v>
      </c>
    </row>
    <row r="67" spans="1:1">
      <c r="A67">
        <v>50</v>
      </c>
    </row>
    <row r="68" spans="1:1">
      <c r="A68">
        <v>60</v>
      </c>
    </row>
    <row r="69" spans="1:1">
      <c r="A69">
        <v>70</v>
      </c>
    </row>
    <row r="70" spans="1:1">
      <c r="A70">
        <v>80</v>
      </c>
    </row>
    <row r="71" spans="1:1">
      <c r="A71">
        <v>90</v>
      </c>
    </row>
    <row r="72" spans="1:1">
      <c r="A72">
        <v>100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de disimilitud</vt:lpstr>
      <vt:lpstr>Índice de Gini</vt:lpstr>
      <vt:lpstr>Curva de Lorenz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ebpagmoi</dc:creator>
  <cp:lastModifiedBy>ebpagmoi</cp:lastModifiedBy>
  <dcterms:created xsi:type="dcterms:W3CDTF">2016-02-23T15:56:25Z</dcterms:created>
  <dcterms:modified xsi:type="dcterms:W3CDTF">2017-05-17T13:37:48Z</dcterms:modified>
</cp:coreProperties>
</file>