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Ez-antzekotasun" sheetId="1" r:id="rId1"/>
    <sheet name="Giniren Indizea" sheetId="2" r:id="rId2"/>
    <sheet name="Lorenzen kurba" sheetId="3" r:id="rId3"/>
  </sheets>
  <definedNames/>
  <calcPr fullCalcOnLoad="1"/>
</workbook>
</file>

<file path=xl/sharedStrings.xml><?xml version="1.0" encoding="utf-8"?>
<sst xmlns="http://schemas.openxmlformats.org/spreadsheetml/2006/main" count="182" uniqueCount="64">
  <si>
    <t>TOTAL</t>
  </si>
  <si>
    <t>01001 Alegría-Dulantzi</t>
  </si>
  <si>
    <t>01002 Amurrio</t>
  </si>
  <si>
    <t>01003 Aramaio</t>
  </si>
  <si>
    <t>01004 Artziniega</t>
  </si>
  <si>
    <t>01006 Armiñón</t>
  </si>
  <si>
    <t>01008 Arrazua-Ubarrundia</t>
  </si>
  <si>
    <t>01009 Asparrena</t>
  </si>
  <si>
    <t>01010 Ayala/Aiara</t>
  </si>
  <si>
    <t>01011 Baños de Ebro/Mañueta</t>
  </si>
  <si>
    <t>01013 Barrundia</t>
  </si>
  <si>
    <t>01014 Berantevilla</t>
  </si>
  <si>
    <t>01016 Bernedo</t>
  </si>
  <si>
    <t>01017 Campezo/Kanpezu</t>
  </si>
  <si>
    <t>01018 Zigoitia</t>
  </si>
  <si>
    <t>01019 Kripan</t>
  </si>
  <si>
    <t>01020 Kuartango</t>
  </si>
  <si>
    <t>01021 Elburgo/Burgelu</t>
  </si>
  <si>
    <t>01022 Elciego</t>
  </si>
  <si>
    <t>01023 Elvillar/Bilar</t>
  </si>
  <si>
    <t>01027 Iruraiz-Gauna</t>
  </si>
  <si>
    <t>01028 Labastida/Bastida</t>
  </si>
  <si>
    <t>01030 Lagrán</t>
  </si>
  <si>
    <t>01031 Laguardia</t>
  </si>
  <si>
    <t>01032 Lanciego/Lantziego</t>
  </si>
  <si>
    <t>01033 Lapuebla de Labarca</t>
  </si>
  <si>
    <t>01034 Leza</t>
  </si>
  <si>
    <t>01036 Laudio/Llodio</t>
  </si>
  <si>
    <t>01037 Arraia-Maeztu</t>
  </si>
  <si>
    <t>01039 Moreda de Álava</t>
  </si>
  <si>
    <t>01041 Navaridas</t>
  </si>
  <si>
    <t>01042 Okondo</t>
  </si>
  <si>
    <t>01043 Oyón-Oion</t>
  </si>
  <si>
    <t>01044 Peñacerrada-Urizaharra</t>
  </si>
  <si>
    <t>01046 Erriberagoitia/Ribera Alta</t>
  </si>
  <si>
    <t>01047 Ribera Baja/Erribera Beitia</t>
  </si>
  <si>
    <t>01049 Añana</t>
  </si>
  <si>
    <t>01051 Salvatierra/Agurain</t>
  </si>
  <si>
    <t>01052 Samaniego</t>
  </si>
  <si>
    <t>01053 San Millán/Donemiliaga</t>
  </si>
  <si>
    <t>01054 Urkabustaiz</t>
  </si>
  <si>
    <t>01055 Valdegovía/Gaubea</t>
  </si>
  <si>
    <t>01056 Harana/Valle de Arana</t>
  </si>
  <si>
    <t>01057 Villabuena de Álava/Eskuernaga</t>
  </si>
  <si>
    <t>01059 Vitoria-Gasteiz</t>
  </si>
  <si>
    <t>01060 Yécora/Iekora</t>
  </si>
  <si>
    <t>01061 Zalduondo</t>
  </si>
  <si>
    <t>01062 Zambrana</t>
  </si>
  <si>
    <t>01063 Zuia</t>
  </si>
  <si>
    <t>01901 Iruña Oka/Iruña de Oca</t>
  </si>
  <si>
    <t>01902 Lantarón</t>
  </si>
  <si>
    <t>01058 Legutio</t>
  </si>
  <si>
    <t>Dentsitatea</t>
  </si>
  <si>
    <t>Populazioa</t>
  </si>
  <si>
    <t>Azalera</t>
  </si>
  <si>
    <t>% Populazioa</t>
  </si>
  <si>
    <t>% Azalera</t>
  </si>
  <si>
    <t>Kenketa</t>
  </si>
  <si>
    <t>Ez-antzekotasun indizea</t>
  </si>
  <si>
    <t>pi (% pop metatua)</t>
  </si>
  <si>
    <t>qi (% azalera metatua)</t>
  </si>
  <si>
    <t>pi-qi</t>
  </si>
  <si>
    <t>Giniren Indizea</t>
  </si>
  <si>
    <t>Diagonala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</si>
</sst>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0000%"/>
    <numFmt numFmtId="173" formatCode="%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43" fontId="0" fillId="0" borderId="0" xfId="47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3" fontId="0" fillId="0" borderId="0" xfId="47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3" fontId="0" fillId="0" borderId="0" xfId="47" applyFont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0" fontId="0" fillId="0" borderId="10" xfId="53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3" fontId="40" fillId="0" borderId="10" xfId="47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43" fontId="21" fillId="0" borderId="10" xfId="47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53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9" fontId="0" fillId="0" borderId="0" xfId="53" applyFont="1" applyAlignment="1">
      <alignment horizontal="center"/>
    </xf>
    <xf numFmtId="2" fontId="0" fillId="0" borderId="10" xfId="0" applyNumberFormat="1" applyBorder="1" applyAlignment="1">
      <alignment horizontal="center"/>
    </xf>
    <xf numFmtId="9" fontId="0" fillId="0" borderId="10" xfId="53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Lorenzen Kurba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285"/>
          <c:w val="0.97675"/>
          <c:h val="0.87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'Lorenzen kurba'!$C$61</c:f>
              <c:strCache>
                <c:ptCount val="1"/>
                <c:pt idx="0">
                  <c:v>qi (% azalera metatua)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'Lorenzen kurba'!$B$62:$B$113</c:f>
              <c:numCache/>
            </c:numRef>
          </c:xVal>
          <c:yVal>
            <c:numRef>
              <c:f>'Lorenzen kurba'!$C$62:$C$113</c:f>
              <c:numCache/>
            </c:numRef>
          </c:yVal>
          <c:smooth val="1"/>
        </c:ser>
        <c:ser>
          <c:idx val="1"/>
          <c:order val="1"/>
          <c:tx>
            <c:v>Diagonal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'Lorenzen kurba'!$E$91:$E$101</c:f>
              <c:numCache/>
            </c:numRef>
          </c:xVal>
          <c:yVal>
            <c:numRef>
              <c:f>'Lorenzen kurba'!$E$91:$E$101</c:f>
              <c:numCache/>
            </c:numRef>
          </c:yVal>
          <c:smooth val="1"/>
        </c:ser>
        <c:ser>
          <c:idx val="2"/>
          <c:order val="2"/>
          <c:tx>
            <c:v>Diagonala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'Lorenzen kurba'!$E$91:$E$101</c:f>
              <c:numCache/>
            </c:numRef>
          </c:xVal>
          <c:yVal>
            <c:numRef>
              <c:f>'Lorenzen kurba'!$E$91:$E$101</c:f>
              <c:numCache/>
            </c:numRef>
          </c:yVal>
          <c:smooth val="1"/>
        </c:ser>
        <c:axId val="65301858"/>
        <c:axId val="50845811"/>
      </c:scatterChart>
      <c:valAx>
        <c:axId val="65301858"/>
        <c:scaling>
          <c:orientation val="minMax"/>
          <c:max val="1"/>
        </c:scaling>
        <c:axPos val="b"/>
        <c:delete val="0"/>
        <c:numFmt formatCode="%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5811"/>
        <c:crosses val="autoZero"/>
        <c:crossBetween val="midCat"/>
        <c:dispUnits/>
        <c:majorUnit val="0.1"/>
        <c:minorUnit val="0.05"/>
      </c:valAx>
      <c:valAx>
        <c:axId val="5084581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%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01858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981075</xdr:colOff>
      <xdr:row>62</xdr:row>
      <xdr:rowOff>180975</xdr:rowOff>
    </xdr:from>
    <xdr:to>
      <xdr:col>10</xdr:col>
      <xdr:colOff>85725</xdr:colOff>
      <xdr:row>78</xdr:row>
      <xdr:rowOff>180975</xdr:rowOff>
    </xdr:to>
    <xdr:graphicFrame>
      <xdr:nvGraphicFramePr>
        <xdr:cNvPr id="1" name="1 Gráfico"/>
        <xdr:cNvGraphicFramePr/>
      </xdr:nvGraphicFramePr>
      <xdr:xfrm>
        <a:off x="6457950" y="12372975"/>
        <a:ext cx="52768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115" zoomScaleNormal="115" zoomScalePageLayoutView="0" workbookViewId="0" topLeftCell="A46">
      <selection activeCell="C64" sqref="C64"/>
    </sheetView>
  </sheetViews>
  <sheetFormatPr defaultColWidth="11.28125" defaultRowHeight="15"/>
  <cols>
    <col min="1" max="1" width="35.421875" style="3" bestFit="1" customWidth="1"/>
    <col min="2" max="2" width="13.140625" style="0" customWidth="1"/>
    <col min="3" max="3" width="15.140625" style="7" customWidth="1"/>
    <col min="4" max="4" width="15.28125" style="7" customWidth="1"/>
    <col min="5" max="5" width="15.7109375" style="7" customWidth="1"/>
    <col min="6" max="6" width="21.28125" style="7" customWidth="1"/>
    <col min="7" max="7" width="16.00390625" style="7" customWidth="1"/>
  </cols>
  <sheetData>
    <row r="1" spans="1:7" ht="15">
      <c r="A1" s="2"/>
      <c r="B1" s="1" t="s">
        <v>53</v>
      </c>
      <c r="C1" s="1" t="s">
        <v>54</v>
      </c>
      <c r="D1" s="25" t="s">
        <v>55</v>
      </c>
      <c r="E1" s="25" t="s">
        <v>56</v>
      </c>
      <c r="F1" s="25" t="s">
        <v>57</v>
      </c>
      <c r="G1"/>
    </row>
    <row r="2" spans="1:7" ht="15">
      <c r="A2" s="14" t="s">
        <v>1</v>
      </c>
      <c r="B2" s="27">
        <v>2803</v>
      </c>
      <c r="C2" s="28">
        <v>19.95</v>
      </c>
      <c r="D2" s="29">
        <f>B2/C$53</f>
        <v>0.00878058560209506</v>
      </c>
      <c r="E2" s="29">
        <f>C2/D$53</f>
        <v>0.006733608978145303</v>
      </c>
      <c r="F2" s="30">
        <f>D2-E2</f>
        <v>0.002046976623949757</v>
      </c>
      <c r="G2"/>
    </row>
    <row r="3" spans="1:7" ht="15">
      <c r="A3" s="14" t="s">
        <v>2</v>
      </c>
      <c r="B3" s="27">
        <v>10014</v>
      </c>
      <c r="C3" s="28">
        <v>96.36</v>
      </c>
      <c r="D3" s="29">
        <f>B3/C$53</f>
        <v>0.03136952701369245</v>
      </c>
      <c r="E3" s="29">
        <f>C3/D$53</f>
        <v>0.032523837650831146</v>
      </c>
      <c r="F3" s="30">
        <f aca="true" t="shared" si="0" ref="F3:F52">D3-E3</f>
        <v>-0.0011543106371386946</v>
      </c>
      <c r="G3"/>
    </row>
    <row r="4" spans="1:7" ht="15">
      <c r="A4" s="14" t="s">
        <v>36</v>
      </c>
      <c r="B4" s="28">
        <v>168</v>
      </c>
      <c r="C4" s="28">
        <v>21.92</v>
      </c>
      <c r="D4" s="29">
        <f>B4/C$53</f>
        <v>0.0005262712740463683</v>
      </c>
      <c r="E4" s="29">
        <f>C4/D$53</f>
        <v>0.00739853176947093</v>
      </c>
      <c r="F4" s="30">
        <f t="shared" si="0"/>
        <v>-0.006872260495424562</v>
      </c>
      <c r="G4"/>
    </row>
    <row r="5" spans="1:7" ht="15">
      <c r="A5" s="14" t="s">
        <v>3</v>
      </c>
      <c r="B5" s="27">
        <v>1496</v>
      </c>
      <c r="C5" s="28">
        <v>73.27</v>
      </c>
      <c r="D5" s="29">
        <f>B5/C$53</f>
        <v>0.004686320392698612</v>
      </c>
      <c r="E5" s="29">
        <f>C5/D$53</f>
        <v>0.024730402497679514</v>
      </c>
      <c r="F5" s="30">
        <f t="shared" si="0"/>
        <v>-0.020044082104980904</v>
      </c>
      <c r="G5"/>
    </row>
    <row r="6" spans="1:7" ht="15">
      <c r="A6" s="14" t="s">
        <v>5</v>
      </c>
      <c r="B6" s="28">
        <v>229</v>
      </c>
      <c r="C6" s="28">
        <v>12.94</v>
      </c>
      <c r="D6" s="29">
        <f>B6/C$53</f>
        <v>0.0007173578675989187</v>
      </c>
      <c r="E6" s="29">
        <f>C6/D$53</f>
        <v>0.004367563918656653</v>
      </c>
      <c r="F6" s="30">
        <f t="shared" si="0"/>
        <v>-0.0036502060510577345</v>
      </c>
      <c r="G6"/>
    </row>
    <row r="7" spans="1:7" ht="15">
      <c r="A7" s="14" t="s">
        <v>28</v>
      </c>
      <c r="B7" s="28">
        <v>722</v>
      </c>
      <c r="C7" s="28">
        <v>123.11</v>
      </c>
      <c r="D7" s="29">
        <f>B7/C$53</f>
        <v>0.002261713451556416</v>
      </c>
      <c r="E7" s="29">
        <f>C7/D$53</f>
        <v>0.04155261159395831</v>
      </c>
      <c r="F7" s="30">
        <f t="shared" si="0"/>
        <v>-0.039290898142401894</v>
      </c>
      <c r="G7"/>
    </row>
    <row r="8" spans="1:7" ht="15">
      <c r="A8" s="14" t="s">
        <v>6</v>
      </c>
      <c r="B8" s="28">
        <v>951</v>
      </c>
      <c r="C8" s="28">
        <v>57.41</v>
      </c>
      <c r="D8" s="29">
        <f>B8/C$53</f>
        <v>0.0029790713191553348</v>
      </c>
      <c r="E8" s="29">
        <f>C8/D$53</f>
        <v>0.01937726774111889</v>
      </c>
      <c r="F8" s="30">
        <f t="shared" si="0"/>
        <v>-0.016398196421963555</v>
      </c>
      <c r="G8"/>
    </row>
    <row r="9" spans="1:7" ht="15">
      <c r="A9" s="14" t="s">
        <v>4</v>
      </c>
      <c r="B9" s="27">
        <v>1843</v>
      </c>
      <c r="C9" s="28">
        <v>27.45</v>
      </c>
      <c r="D9" s="29">
        <f>B9/C$53</f>
        <v>0.005773321178972957</v>
      </c>
      <c r="E9" s="29">
        <f>C9/D$53</f>
        <v>0.00926504092481647</v>
      </c>
      <c r="F9" s="30">
        <f t="shared" si="0"/>
        <v>-0.0034917197458435136</v>
      </c>
      <c r="G9"/>
    </row>
    <row r="10" spans="1:7" ht="15">
      <c r="A10" s="14" t="s">
        <v>7</v>
      </c>
      <c r="B10" s="27">
        <v>1684</v>
      </c>
      <c r="C10" s="28">
        <v>65.18</v>
      </c>
      <c r="D10" s="29">
        <f>B10/C$53</f>
        <v>0.005275243008893358</v>
      </c>
      <c r="E10" s="29">
        <f>C10/D$53</f>
        <v>0.02199983123787022</v>
      </c>
      <c r="F10" s="30">
        <f t="shared" si="0"/>
        <v>-0.016724588228976864</v>
      </c>
      <c r="G10"/>
    </row>
    <row r="11" spans="1:7" ht="15">
      <c r="A11" s="14" t="s">
        <v>8</v>
      </c>
      <c r="B11" s="27">
        <v>2880</v>
      </c>
      <c r="C11" s="28">
        <v>140.85</v>
      </c>
      <c r="D11" s="29">
        <f>B11/C$53</f>
        <v>0.009021793269366312</v>
      </c>
      <c r="E11" s="29">
        <f>C11/D$53</f>
        <v>0.047540291958484505</v>
      </c>
      <c r="F11" s="30">
        <f t="shared" si="0"/>
        <v>-0.03851849868911819</v>
      </c>
      <c r="G11"/>
    </row>
    <row r="12" spans="1:7" ht="15">
      <c r="A12" s="14" t="s">
        <v>9</v>
      </c>
      <c r="B12" s="28">
        <v>324</v>
      </c>
      <c r="C12" s="28">
        <v>9.46</v>
      </c>
      <c r="D12" s="29">
        <f>B12/C$53</f>
        <v>0.0010149517428037103</v>
      </c>
      <c r="E12" s="29">
        <f>C12/D$53</f>
        <v>0.0031929794954012316</v>
      </c>
      <c r="F12" s="30">
        <f t="shared" si="0"/>
        <v>-0.0021780277525975215</v>
      </c>
      <c r="G12"/>
    </row>
    <row r="13" spans="1:7" ht="15">
      <c r="A13" s="14" t="s">
        <v>10</v>
      </c>
      <c r="B13" s="28">
        <v>906</v>
      </c>
      <c r="C13" s="28">
        <v>97.43</v>
      </c>
      <c r="D13" s="29">
        <f>B13/C$53</f>
        <v>0.002838105799321486</v>
      </c>
      <c r="E13" s="29">
        <f>C13/D$53</f>
        <v>0.03288498860855624</v>
      </c>
      <c r="F13" s="30">
        <f t="shared" si="0"/>
        <v>-0.030046882809234753</v>
      </c>
      <c r="G13"/>
    </row>
    <row r="14" spans="1:7" ht="15">
      <c r="A14" s="14" t="s">
        <v>11</v>
      </c>
      <c r="B14" s="28">
        <v>494</v>
      </c>
      <c r="C14" s="28">
        <v>35.73</v>
      </c>
      <c r="D14" s="29">
        <f>B14/C$53</f>
        <v>0.0015474881510649163</v>
      </c>
      <c r="E14" s="29">
        <f>C14/D$53</f>
        <v>0.012059741793941437</v>
      </c>
      <c r="F14" s="30">
        <f t="shared" si="0"/>
        <v>-0.010512253642876522</v>
      </c>
      <c r="G14"/>
    </row>
    <row r="15" spans="1:7" ht="15">
      <c r="A15" s="14" t="s">
        <v>12</v>
      </c>
      <c r="B15" s="28">
        <v>565</v>
      </c>
      <c r="C15" s="28">
        <v>130.44</v>
      </c>
      <c r="D15" s="29">
        <f>B15/C$53</f>
        <v>0.0017699004156916552</v>
      </c>
      <c r="E15" s="29">
        <f>C15/D$53</f>
        <v>0.04402666441650493</v>
      </c>
      <c r="F15" s="30">
        <f t="shared" si="0"/>
        <v>-0.042256764000813275</v>
      </c>
      <c r="G15"/>
    </row>
    <row r="16" spans="1:7" ht="15">
      <c r="A16" s="14" t="s">
        <v>13</v>
      </c>
      <c r="B16" s="27">
        <v>1123</v>
      </c>
      <c r="C16" s="28">
        <v>85.36</v>
      </c>
      <c r="D16" s="29">
        <f>B16/C$53</f>
        <v>0.0035178728616313782</v>
      </c>
      <c r="E16" s="29">
        <f>C16/D$53</f>
        <v>0.028811070795713437</v>
      </c>
      <c r="F16" s="30">
        <f t="shared" si="0"/>
        <v>-0.025293197934082058</v>
      </c>
      <c r="G16"/>
    </row>
    <row r="17" spans="1:7" ht="15">
      <c r="A17" s="14" t="s">
        <v>17</v>
      </c>
      <c r="B17" s="28">
        <v>623</v>
      </c>
      <c r="C17" s="28">
        <v>32.09</v>
      </c>
      <c r="D17" s="29">
        <f>B17/C$53</f>
        <v>0.0019515893079219489</v>
      </c>
      <c r="E17" s="29">
        <f>C17/D$53</f>
        <v>0.010831153489157032</v>
      </c>
      <c r="F17" s="30">
        <f t="shared" si="0"/>
        <v>-0.008879564181235084</v>
      </c>
      <c r="G17"/>
    </row>
    <row r="18" spans="1:7" ht="15">
      <c r="A18" s="14" t="s">
        <v>18</v>
      </c>
      <c r="B18" s="27">
        <v>1045</v>
      </c>
      <c r="C18" s="28">
        <v>16.32</v>
      </c>
      <c r="D18" s="29">
        <f>B18/C$53</f>
        <v>0.0032735326272527072</v>
      </c>
      <c r="E18" s="29">
        <f>C18/D$53</f>
        <v>0.005508395915956458</v>
      </c>
      <c r="F18" s="30">
        <f t="shared" si="0"/>
        <v>-0.002234863288703751</v>
      </c>
      <c r="G18"/>
    </row>
    <row r="19" spans="1:7" ht="15">
      <c r="A19" s="14" t="s">
        <v>19</v>
      </c>
      <c r="B19" s="28">
        <v>361</v>
      </c>
      <c r="C19" s="28">
        <v>17.5</v>
      </c>
      <c r="D19" s="29">
        <f>B19/C$53</f>
        <v>0.001130856725778208</v>
      </c>
      <c r="E19" s="29">
        <f>C19/D$53</f>
        <v>0.005906674542232722</v>
      </c>
      <c r="F19" s="30">
        <f t="shared" si="0"/>
        <v>-0.004775817816454514</v>
      </c>
      <c r="G19"/>
    </row>
    <row r="20" spans="1:7" ht="15">
      <c r="A20" s="14" t="s">
        <v>34</v>
      </c>
      <c r="B20" s="28">
        <v>781</v>
      </c>
      <c r="C20" s="28">
        <v>119.78</v>
      </c>
      <c r="D20" s="29">
        <f>B20/C$53</f>
        <v>0.0024465349108941286</v>
      </c>
      <c r="E20" s="29">
        <f>C20/D$53</f>
        <v>0.04042865580963631</v>
      </c>
      <c r="F20" s="30">
        <f t="shared" si="0"/>
        <v>-0.03798212089874218</v>
      </c>
      <c r="G20"/>
    </row>
    <row r="21" spans="1:7" ht="15">
      <c r="A21" s="14" t="s">
        <v>42</v>
      </c>
      <c r="B21" s="28">
        <v>287</v>
      </c>
      <c r="C21" s="28">
        <v>39.12</v>
      </c>
      <c r="D21" s="29">
        <f>B21/C$53</f>
        <v>0.0008990467598292125</v>
      </c>
      <c r="E21" s="29">
        <f>C21/D$53</f>
        <v>0.013203949033836804</v>
      </c>
      <c r="F21" s="30">
        <f t="shared" si="0"/>
        <v>-0.012304902274007592</v>
      </c>
      <c r="G21"/>
    </row>
    <row r="22" spans="1:7" ht="15">
      <c r="A22" s="14" t="s">
        <v>49</v>
      </c>
      <c r="B22" s="27">
        <v>2966</v>
      </c>
      <c r="C22" s="28">
        <v>53.25</v>
      </c>
      <c r="D22" s="29">
        <f>B22/C$53</f>
        <v>0.009291194040604335</v>
      </c>
      <c r="E22" s="29">
        <f>C22/D$53</f>
        <v>0.017973166821365284</v>
      </c>
      <c r="F22" s="30">
        <f t="shared" si="0"/>
        <v>-0.008681972780760949</v>
      </c>
      <c r="G22"/>
    </row>
    <row r="23" spans="1:7" ht="15">
      <c r="A23" s="14" t="s">
        <v>20</v>
      </c>
      <c r="B23" s="28">
        <v>534</v>
      </c>
      <c r="C23" s="28">
        <v>47.13</v>
      </c>
      <c r="D23" s="29">
        <f>B23/C$53</f>
        <v>0.0016727908353616706</v>
      </c>
      <c r="E23" s="29">
        <f>C23/D$53</f>
        <v>0.015907518352881612</v>
      </c>
      <c r="F23" s="30">
        <f t="shared" si="0"/>
        <v>-0.014234727517519941</v>
      </c>
      <c r="G23"/>
    </row>
    <row r="24" spans="1:7" ht="15">
      <c r="A24" s="14" t="s">
        <v>15</v>
      </c>
      <c r="B24" s="28">
        <v>197</v>
      </c>
      <c r="C24" s="28">
        <v>12.52</v>
      </c>
      <c r="D24" s="29">
        <f>B24/C$53</f>
        <v>0.0006171157201615152</v>
      </c>
      <c r="E24" s="29">
        <f>C24/D$53</f>
        <v>0.0042258037296430675</v>
      </c>
      <c r="F24" s="30">
        <f t="shared" si="0"/>
        <v>-0.0036086880094815523</v>
      </c>
      <c r="G24"/>
    </row>
    <row r="25" spans="1:7" ht="15">
      <c r="A25" s="14" t="s">
        <v>16</v>
      </c>
      <c r="B25" s="28">
        <v>351</v>
      </c>
      <c r="C25" s="28">
        <v>84.39</v>
      </c>
      <c r="D25" s="29">
        <f>B25/C$53</f>
        <v>0.0010995310547040195</v>
      </c>
      <c r="E25" s="29">
        <f>C25/D$53</f>
        <v>0.028483672263943965</v>
      </c>
      <c r="F25" s="30">
        <f t="shared" si="0"/>
        <v>-0.027384141209239946</v>
      </c>
      <c r="G25"/>
    </row>
    <row r="26" spans="1:7" ht="15">
      <c r="A26" s="14" t="s">
        <v>21</v>
      </c>
      <c r="B26" s="27">
        <v>1470</v>
      </c>
      <c r="C26" s="28">
        <v>38.17</v>
      </c>
      <c r="D26" s="29">
        <f>B26/C$53</f>
        <v>0.004604873647905722</v>
      </c>
      <c r="E26" s="29">
        <f>C26/D$53</f>
        <v>0.012883300987258458</v>
      </c>
      <c r="F26" s="30">
        <f t="shared" si="0"/>
        <v>-0.008278427339352735</v>
      </c>
      <c r="G26"/>
    </row>
    <row r="27" spans="1:7" ht="15">
      <c r="A27" s="14" t="s">
        <v>22</v>
      </c>
      <c r="B27" s="28">
        <v>184</v>
      </c>
      <c r="C27" s="28">
        <v>45.62</v>
      </c>
      <c r="D27" s="29">
        <f>B27/C$53</f>
        <v>0.00057639234776507</v>
      </c>
      <c r="E27" s="29">
        <f>C27/D$53</f>
        <v>0.015397856720951815</v>
      </c>
      <c r="F27" s="30">
        <f t="shared" si="0"/>
        <v>-0.014821464373186745</v>
      </c>
      <c r="G27"/>
    </row>
    <row r="28" spans="1:7" ht="15">
      <c r="A28" s="14" t="s">
        <v>23</v>
      </c>
      <c r="B28" s="27">
        <v>1546</v>
      </c>
      <c r="C28" s="28">
        <v>81.08</v>
      </c>
      <c r="D28" s="29">
        <f>B28/C$53</f>
        <v>0.004842948748069556</v>
      </c>
      <c r="E28" s="29">
        <f>C28/D$53</f>
        <v>0.02736646696481309</v>
      </c>
      <c r="F28" s="30">
        <f t="shared" si="0"/>
        <v>-0.022523518216743532</v>
      </c>
      <c r="G28"/>
    </row>
    <row r="29" spans="1:7" ht="15">
      <c r="A29" s="14" t="s">
        <v>24</v>
      </c>
      <c r="B29" s="28">
        <v>682</v>
      </c>
      <c r="C29" s="28">
        <v>24.2</v>
      </c>
      <c r="D29" s="29">
        <f>B29/C$53</f>
        <v>0.0021364107672596617</v>
      </c>
      <c r="E29" s="29">
        <f>C29/D$53</f>
        <v>0.008168087081258964</v>
      </c>
      <c r="F29" s="30">
        <f t="shared" si="0"/>
        <v>-0.006031676313999302</v>
      </c>
      <c r="G29"/>
    </row>
    <row r="30" spans="1:7" ht="15">
      <c r="A30" s="14" t="s">
        <v>50</v>
      </c>
      <c r="B30" s="28">
        <v>929</v>
      </c>
      <c r="C30" s="28">
        <v>67.49</v>
      </c>
      <c r="D30" s="29">
        <f>B30/C$53</f>
        <v>0.00291015484279212</v>
      </c>
      <c r="E30" s="29">
        <f>C30/D$53</f>
        <v>0.022779512277444937</v>
      </c>
      <c r="F30" s="30">
        <f t="shared" si="0"/>
        <v>-0.019869357434652818</v>
      </c>
      <c r="G30"/>
    </row>
    <row r="31" spans="1:7" ht="15">
      <c r="A31" s="14" t="s">
        <v>25</v>
      </c>
      <c r="B31" s="28">
        <v>867</v>
      </c>
      <c r="C31" s="28">
        <v>5.99</v>
      </c>
      <c r="D31" s="29">
        <f>B31/C$53</f>
        <v>0.0027159356821321503</v>
      </c>
      <c r="E31" s="29">
        <f>C31/D$53</f>
        <v>0.002021770314741372</v>
      </c>
      <c r="F31" s="30">
        <f t="shared" si="0"/>
        <v>0.0006941653673907784</v>
      </c>
      <c r="G31"/>
    </row>
    <row r="32" spans="1:7" ht="15">
      <c r="A32" s="14" t="s">
        <v>27</v>
      </c>
      <c r="B32" s="27">
        <v>18494</v>
      </c>
      <c r="C32" s="28">
        <v>37.45</v>
      </c>
      <c r="D32" s="29">
        <f>B32/C$53</f>
        <v>0.05793369608460437</v>
      </c>
      <c r="E32" s="29">
        <f>C32/D$53</f>
        <v>0.012640283520378026</v>
      </c>
      <c r="F32" s="30">
        <f t="shared" si="0"/>
        <v>0.045293412564226344</v>
      </c>
      <c r="G32"/>
    </row>
    <row r="33" spans="1:7" ht="15">
      <c r="A33" s="14" t="s">
        <v>51</v>
      </c>
      <c r="B33" s="27">
        <v>1698</v>
      </c>
      <c r="C33" s="28">
        <v>45.85</v>
      </c>
      <c r="D33" s="29">
        <f>B33/C$53</f>
        <v>0.005319098948397222</v>
      </c>
      <c r="E33" s="29">
        <f>C33/D$53</f>
        <v>0.015475487300649732</v>
      </c>
      <c r="F33" s="30">
        <f t="shared" si="0"/>
        <v>-0.01015638835225251</v>
      </c>
      <c r="G33"/>
    </row>
    <row r="34" spans="1:7" ht="15">
      <c r="A34" s="14" t="s">
        <v>26</v>
      </c>
      <c r="B34" s="28">
        <v>213</v>
      </c>
      <c r="C34" s="28">
        <v>9.92</v>
      </c>
      <c r="D34" s="29">
        <f>B34/C$53</f>
        <v>0.0006672367938802169</v>
      </c>
      <c r="E34" s="29">
        <f>C34/D$53</f>
        <v>0.003348240654797063</v>
      </c>
      <c r="F34" s="30">
        <f t="shared" si="0"/>
        <v>-0.002681003860916846</v>
      </c>
      <c r="G34"/>
    </row>
    <row r="35" spans="1:7" ht="15">
      <c r="A35" s="14" t="s">
        <v>29</v>
      </c>
      <c r="B35" s="28">
        <v>249</v>
      </c>
      <c r="C35" s="28">
        <v>8.67</v>
      </c>
      <c r="D35" s="29">
        <f>B35/C$53</f>
        <v>0.0007800092097472958</v>
      </c>
      <c r="E35" s="29">
        <f>C35/D$53</f>
        <v>0.0029263353303518687</v>
      </c>
      <c r="F35" s="30">
        <f t="shared" si="0"/>
        <v>-0.002146326120604573</v>
      </c>
      <c r="G35"/>
    </row>
    <row r="36" spans="1:7" ht="15">
      <c r="A36" s="14" t="s">
        <v>30</v>
      </c>
      <c r="B36" s="28">
        <v>213</v>
      </c>
      <c r="C36" s="28">
        <v>8.92</v>
      </c>
      <c r="D36" s="29">
        <f>B36/C$53</f>
        <v>0.0006672367938802169</v>
      </c>
      <c r="E36" s="29">
        <f>C36/D$53</f>
        <v>0.0030107163952409074</v>
      </c>
      <c r="F36" s="30">
        <f t="shared" si="0"/>
        <v>-0.0023434796013606903</v>
      </c>
      <c r="G36"/>
    </row>
    <row r="37" spans="1:7" ht="15">
      <c r="A37" s="14" t="s">
        <v>31</v>
      </c>
      <c r="B37" s="27">
        <v>1155</v>
      </c>
      <c r="C37" s="28">
        <v>30.06</v>
      </c>
      <c r="D37" s="29">
        <f>B37/C$53</f>
        <v>0.0036181150090687816</v>
      </c>
      <c r="E37" s="29">
        <f>C37/D$53</f>
        <v>0.010145979242258036</v>
      </c>
      <c r="F37" s="30">
        <f t="shared" si="0"/>
        <v>-0.006527864233189254</v>
      </c>
      <c r="G37"/>
    </row>
    <row r="38" spans="1:7" ht="15">
      <c r="A38" s="14" t="s">
        <v>32</v>
      </c>
      <c r="B38" s="27">
        <v>3284</v>
      </c>
      <c r="C38" s="28">
        <v>45.18</v>
      </c>
      <c r="D38" s="29">
        <f>B38/C$53</f>
        <v>0.010287350380763532</v>
      </c>
      <c r="E38" s="29">
        <f>C38/D$53</f>
        <v>0.015249346046747108</v>
      </c>
      <c r="F38" s="30">
        <f t="shared" si="0"/>
        <v>-0.004961995665983576</v>
      </c>
      <c r="G38"/>
    </row>
    <row r="39" spans="1:7" ht="15">
      <c r="A39" s="14" t="s">
        <v>33</v>
      </c>
      <c r="B39" s="28">
        <v>287</v>
      </c>
      <c r="C39" s="28">
        <v>57.06</v>
      </c>
      <c r="D39" s="29">
        <f>B39/C$53</f>
        <v>0.0008990467598292125</v>
      </c>
      <c r="E39" s="29">
        <f>C39/D$53</f>
        <v>0.019259134250274236</v>
      </c>
      <c r="F39" s="30">
        <f t="shared" si="0"/>
        <v>-0.018360087490445022</v>
      </c>
      <c r="G39"/>
    </row>
    <row r="40" spans="1:7" ht="15">
      <c r="A40" s="14" t="s">
        <v>35</v>
      </c>
      <c r="B40" s="27">
        <v>1314</v>
      </c>
      <c r="C40" s="28">
        <v>25.36</v>
      </c>
      <c r="D40" s="29">
        <f>B40/C$53</f>
        <v>0.00411619317914838</v>
      </c>
      <c r="E40" s="29">
        <f>C40/D$53</f>
        <v>0.008559615222344105</v>
      </c>
      <c r="F40" s="30">
        <f t="shared" si="0"/>
        <v>-0.004443422043195725</v>
      </c>
      <c r="G40"/>
    </row>
    <row r="41" spans="1:7" ht="15">
      <c r="A41" s="14" t="s">
        <v>37</v>
      </c>
      <c r="B41" s="27">
        <v>4884</v>
      </c>
      <c r="C41" s="28">
        <v>37.77</v>
      </c>
      <c r="D41" s="29">
        <f>B41/C$53</f>
        <v>0.015299457752633706</v>
      </c>
      <c r="E41" s="29">
        <f>C41/D$53</f>
        <v>0.012748291283435995</v>
      </c>
      <c r="F41" s="30">
        <f t="shared" si="0"/>
        <v>0.0025511664691977107</v>
      </c>
      <c r="G41"/>
    </row>
    <row r="42" spans="1:7" ht="15">
      <c r="A42" s="14" t="s">
        <v>38</v>
      </c>
      <c r="B42" s="28">
        <v>336</v>
      </c>
      <c r="C42" s="28">
        <v>10.64</v>
      </c>
      <c r="D42" s="29">
        <f>B42/C$53</f>
        <v>0.0010525425480927366</v>
      </c>
      <c r="E42" s="29">
        <f>C42/D$53</f>
        <v>0.0035912581216774953</v>
      </c>
      <c r="F42" s="30">
        <f t="shared" si="0"/>
        <v>-0.0025387155735847587</v>
      </c>
      <c r="G42"/>
    </row>
    <row r="43" spans="1:7" ht="15">
      <c r="A43" s="14" t="s">
        <v>39</v>
      </c>
      <c r="B43" s="28">
        <v>725</v>
      </c>
      <c r="C43" s="28">
        <v>85.41</v>
      </c>
      <c r="D43" s="29">
        <f>B43/C$53</f>
        <v>0.0022711111528786725</v>
      </c>
      <c r="E43" s="29">
        <f>C43/D$53</f>
        <v>0.028827947008691245</v>
      </c>
      <c r="F43" s="30">
        <f t="shared" si="0"/>
        <v>-0.026556835855812574</v>
      </c>
      <c r="G43"/>
    </row>
    <row r="44" spans="1:7" ht="15">
      <c r="A44" s="14" t="s">
        <v>40</v>
      </c>
      <c r="B44" s="27">
        <v>1325</v>
      </c>
      <c r="C44" s="28">
        <v>60.49</v>
      </c>
      <c r="D44" s="29">
        <f>B44/C$53</f>
        <v>0.004150651417329987</v>
      </c>
      <c r="E44" s="29">
        <f>C44/D$53</f>
        <v>0.02041684246055185</v>
      </c>
      <c r="F44" s="30">
        <f t="shared" si="0"/>
        <v>-0.016266191043221863</v>
      </c>
      <c r="G44"/>
    </row>
    <row r="45" spans="1:7" ht="15">
      <c r="A45" s="14" t="s">
        <v>41</v>
      </c>
      <c r="B45" s="27">
        <v>1098</v>
      </c>
      <c r="C45" s="28">
        <v>238.27</v>
      </c>
      <c r="D45" s="29">
        <f>B45/C$53</f>
        <v>0.003439558683945907</v>
      </c>
      <c r="E45" s="29">
        <f>C45/D$53</f>
        <v>0.08042190532444518</v>
      </c>
      <c r="F45" s="30">
        <f t="shared" si="0"/>
        <v>-0.07698234664049927</v>
      </c>
      <c r="G45"/>
    </row>
    <row r="46" spans="1:7" ht="15">
      <c r="A46" s="14" t="s">
        <v>43</v>
      </c>
      <c r="B46" s="28">
        <v>325</v>
      </c>
      <c r="C46" s="28">
        <v>8.48</v>
      </c>
      <c r="D46" s="29">
        <f>B46/C$53</f>
        <v>0.0010180843099111291</v>
      </c>
      <c r="E46" s="29">
        <f>C46/D$53</f>
        <v>0.002862205721036199</v>
      </c>
      <c r="F46" s="30">
        <f t="shared" si="0"/>
        <v>-0.00184412141112507</v>
      </c>
      <c r="G46"/>
    </row>
    <row r="47" spans="1:7" ht="15">
      <c r="A47" s="14" t="s">
        <v>44</v>
      </c>
      <c r="B47" s="27">
        <v>239562</v>
      </c>
      <c r="C47" s="28">
        <v>276.81</v>
      </c>
      <c r="D47" s="29">
        <f>B47/C$53</f>
        <v>0.7504440413874767</v>
      </c>
      <c r="E47" s="29">
        <f>C47/D$53</f>
        <v>0.09343009028773942</v>
      </c>
      <c r="F47" s="30">
        <f t="shared" si="0"/>
        <v>0.6570139510997373</v>
      </c>
      <c r="G47"/>
    </row>
    <row r="48" spans="1:7" ht="15">
      <c r="A48" s="14" t="s">
        <v>45</v>
      </c>
      <c r="B48" s="28">
        <v>287</v>
      </c>
      <c r="C48" s="28">
        <v>18.8</v>
      </c>
      <c r="D48" s="29">
        <f>B48/C$53</f>
        <v>0.0008990467598292125</v>
      </c>
      <c r="E48" s="29">
        <f>C48/D$53</f>
        <v>0.006345456079655725</v>
      </c>
      <c r="F48" s="30">
        <f t="shared" si="0"/>
        <v>-0.005446409319826513</v>
      </c>
      <c r="G48"/>
    </row>
    <row r="49" spans="1:7" ht="15">
      <c r="A49" s="14" t="s">
        <v>46</v>
      </c>
      <c r="B49" s="28">
        <v>197</v>
      </c>
      <c r="C49" s="28">
        <v>12.03</v>
      </c>
      <c r="D49" s="29">
        <f>B49/C$53</f>
        <v>0.0006171157201615152</v>
      </c>
      <c r="E49" s="29">
        <f>C49/D$53</f>
        <v>0.004060416842460551</v>
      </c>
      <c r="F49" s="30">
        <f t="shared" si="0"/>
        <v>-0.0034433011222990357</v>
      </c>
      <c r="G49"/>
    </row>
    <row r="50" spans="1:7" ht="15">
      <c r="A50" s="14" t="s">
        <v>47</v>
      </c>
      <c r="B50" s="28">
        <v>403</v>
      </c>
      <c r="C50" s="28">
        <v>39.51</v>
      </c>
      <c r="D50" s="29">
        <f>B50/C$53</f>
        <v>0.0012624245442898001</v>
      </c>
      <c r="E50" s="29">
        <f>C50/D$53</f>
        <v>0.013335583495063705</v>
      </c>
      <c r="F50" s="30">
        <f t="shared" si="0"/>
        <v>-0.012073158950773905</v>
      </c>
      <c r="G50"/>
    </row>
    <row r="51" spans="1:7" ht="15">
      <c r="A51" s="14" t="s">
        <v>14</v>
      </c>
      <c r="B51" s="27">
        <v>1729</v>
      </c>
      <c r="C51" s="28">
        <v>102.07</v>
      </c>
      <c r="D51" s="29">
        <f>B51/C$53</f>
        <v>0.005416208528727207</v>
      </c>
      <c r="E51" s="29">
        <f>C51/D$53</f>
        <v>0.03445110117289679</v>
      </c>
      <c r="F51" s="30">
        <f t="shared" si="0"/>
        <v>-0.029034892644169585</v>
      </c>
      <c r="G51"/>
    </row>
    <row r="52" spans="1:7" ht="15">
      <c r="A52" s="14" t="s">
        <v>48</v>
      </c>
      <c r="B52" s="27">
        <v>2424</v>
      </c>
      <c r="C52" s="28">
        <v>122.49</v>
      </c>
      <c r="D52" s="29">
        <f>B52/C$53</f>
        <v>0.007593342668383313</v>
      </c>
      <c r="E52" s="29">
        <f>C52/D$53</f>
        <v>0.04134334655303349</v>
      </c>
      <c r="F52" s="30">
        <f t="shared" si="0"/>
        <v>-0.03375000388465017</v>
      </c>
      <c r="G52"/>
    </row>
    <row r="53" spans="1:4" ht="15">
      <c r="A53" s="2" t="s">
        <v>0</v>
      </c>
      <c r="B53" s="1"/>
      <c r="C53" s="6">
        <f>SUM(B2:B52)</f>
        <v>319227</v>
      </c>
      <c r="D53" s="8">
        <f>SUM(C2:C52)</f>
        <v>2962.7500000000005</v>
      </c>
    </row>
    <row r="57" spans="1:2" ht="15">
      <c r="A57" s="26" t="s">
        <v>58</v>
      </c>
      <c r="B57" s="22">
        <f>SUMIF(F2:F52,"&gt;0")</f>
        <v>0.7075996721245018</v>
      </c>
    </row>
    <row r="58" spans="1:2" ht="15">
      <c r="A58" s="26" t="s">
        <v>58</v>
      </c>
      <c r="B58" s="22">
        <f>SUMIF(F2:F52,"&lt;0")</f>
        <v>-0.7075996721245019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11.28125" defaultRowHeight="15"/>
  <cols>
    <col min="1" max="1" width="35.421875" style="3" bestFit="1" customWidth="1"/>
    <col min="2" max="2" width="12.7109375" style="0" customWidth="1"/>
    <col min="3" max="3" width="15.140625" style="11" customWidth="1"/>
    <col min="4" max="4" width="18.57421875" style="11" customWidth="1"/>
    <col min="5" max="5" width="15.28125" style="11" customWidth="1"/>
    <col min="6" max="6" width="15.7109375" style="11" customWidth="1"/>
    <col min="7" max="7" width="21.28125" style="11" customWidth="1"/>
    <col min="8" max="8" width="16.00390625" style="11" customWidth="1"/>
    <col min="9" max="10" width="11.28125" style="11" customWidth="1"/>
  </cols>
  <sheetData>
    <row r="1" spans="1:10" ht="30">
      <c r="A1" s="2"/>
      <c r="B1" s="1" t="s">
        <v>53</v>
      </c>
      <c r="C1" s="1" t="s">
        <v>54</v>
      </c>
      <c r="D1" s="1" t="s">
        <v>52</v>
      </c>
      <c r="E1" s="1" t="s">
        <v>55</v>
      </c>
      <c r="F1" s="1" t="s">
        <v>56</v>
      </c>
      <c r="G1" s="1" t="s">
        <v>59</v>
      </c>
      <c r="H1" s="1" t="s">
        <v>60</v>
      </c>
      <c r="I1" s="1" t="s">
        <v>61</v>
      </c>
      <c r="J1"/>
    </row>
    <row r="2" spans="1:10" ht="15">
      <c r="A2" s="14" t="s">
        <v>44</v>
      </c>
      <c r="B2" s="16">
        <v>239562</v>
      </c>
      <c r="C2" s="17">
        <v>276.81</v>
      </c>
      <c r="D2" s="18">
        <f aca="true" t="shared" si="0" ref="D2:D33">B2/C2</f>
        <v>865.4383873414978</v>
      </c>
      <c r="E2" s="19">
        <f>B2/C$53</f>
        <v>0.7504440413874767</v>
      </c>
      <c r="F2" s="19">
        <f>C2/D$53</f>
        <v>0.09343009028773944</v>
      </c>
      <c r="G2" s="20">
        <f>E2</f>
        <v>0.7504440413874767</v>
      </c>
      <c r="H2" s="20">
        <f>F2</f>
        <v>0.09343009028773944</v>
      </c>
      <c r="I2" s="20">
        <f>G2-H2</f>
        <v>0.6570139510997373</v>
      </c>
      <c r="J2"/>
    </row>
    <row r="3" spans="1:10" ht="15">
      <c r="A3" s="14" t="s">
        <v>27</v>
      </c>
      <c r="B3" s="16">
        <v>18494</v>
      </c>
      <c r="C3" s="17">
        <v>37.45</v>
      </c>
      <c r="D3" s="18">
        <f t="shared" si="0"/>
        <v>493.83177570093454</v>
      </c>
      <c r="E3" s="19">
        <f>B3/C$53</f>
        <v>0.05793369608460437</v>
      </c>
      <c r="F3" s="19">
        <f>C3/D$53</f>
        <v>0.012640283520378028</v>
      </c>
      <c r="G3" s="20">
        <f>G2+E3</f>
        <v>0.8083777374720811</v>
      </c>
      <c r="H3" s="20">
        <f>H2+F3</f>
        <v>0.10607037380811746</v>
      </c>
      <c r="I3" s="20">
        <f aca="true" t="shared" si="1" ref="I3:I52">G3-H3</f>
        <v>0.7023073636639636</v>
      </c>
      <c r="J3"/>
    </row>
    <row r="4" spans="1:10" ht="15">
      <c r="A4" s="14" t="s">
        <v>25</v>
      </c>
      <c r="B4" s="17">
        <v>867</v>
      </c>
      <c r="C4" s="17">
        <v>5.99</v>
      </c>
      <c r="D4" s="18">
        <f t="shared" si="0"/>
        <v>144.74123539232053</v>
      </c>
      <c r="E4" s="19">
        <f>B4/C$53</f>
        <v>0.0027159356821321503</v>
      </c>
      <c r="F4" s="19">
        <f>C4/D$53</f>
        <v>0.0020217703147413723</v>
      </c>
      <c r="G4" s="20">
        <f aca="true" t="shared" si="2" ref="G4:G52">G3+E4</f>
        <v>0.8110936731542132</v>
      </c>
      <c r="H4" s="20">
        <f aca="true" t="shared" si="3" ref="H4:H52">H3+F4</f>
        <v>0.10809214412285884</v>
      </c>
      <c r="I4" s="20">
        <f t="shared" si="1"/>
        <v>0.7030015290313544</v>
      </c>
      <c r="J4"/>
    </row>
    <row r="5" spans="1:10" ht="15">
      <c r="A5" s="14" t="s">
        <v>1</v>
      </c>
      <c r="B5" s="16">
        <v>2803</v>
      </c>
      <c r="C5" s="17">
        <v>19.95</v>
      </c>
      <c r="D5" s="18">
        <f t="shared" si="0"/>
        <v>140.5012531328321</v>
      </c>
      <c r="E5" s="19">
        <f>B5/C$53</f>
        <v>0.00878058560209506</v>
      </c>
      <c r="F5" s="19">
        <f>C5/D$53</f>
        <v>0.006733608978145304</v>
      </c>
      <c r="G5" s="20">
        <f t="shared" si="2"/>
        <v>0.8198742587563083</v>
      </c>
      <c r="H5" s="20">
        <f t="shared" si="3"/>
        <v>0.11482575310100414</v>
      </c>
      <c r="I5" s="20">
        <f t="shared" si="1"/>
        <v>0.7050485056553041</v>
      </c>
      <c r="J5"/>
    </row>
    <row r="6" spans="1:10" ht="15">
      <c r="A6" s="14" t="s">
        <v>37</v>
      </c>
      <c r="B6" s="16">
        <v>4884</v>
      </c>
      <c r="C6" s="17">
        <v>37.77</v>
      </c>
      <c r="D6" s="18">
        <f t="shared" si="0"/>
        <v>129.30897537728356</v>
      </c>
      <c r="E6" s="19">
        <f>B6/C$53</f>
        <v>0.015299457752633706</v>
      </c>
      <c r="F6" s="19">
        <f>C6/D$53</f>
        <v>0.012748291283435999</v>
      </c>
      <c r="G6" s="20">
        <f t="shared" si="2"/>
        <v>0.835173716508942</v>
      </c>
      <c r="H6" s="20">
        <f t="shared" si="3"/>
        <v>0.12757404438444014</v>
      </c>
      <c r="I6" s="20">
        <f t="shared" si="1"/>
        <v>0.7075996721245019</v>
      </c>
      <c r="J6"/>
    </row>
    <row r="7" spans="1:10" ht="15">
      <c r="A7" s="14" t="s">
        <v>2</v>
      </c>
      <c r="B7" s="16">
        <v>10014</v>
      </c>
      <c r="C7" s="17">
        <v>96.36</v>
      </c>
      <c r="D7" s="18">
        <f t="shared" si="0"/>
        <v>103.92278953922789</v>
      </c>
      <c r="E7" s="19">
        <f>B7/C$53</f>
        <v>0.03136952701369245</v>
      </c>
      <c r="F7" s="19">
        <f>C7/D$53</f>
        <v>0.03252383765083115</v>
      </c>
      <c r="G7" s="20">
        <f t="shared" si="2"/>
        <v>0.8665432435226345</v>
      </c>
      <c r="H7" s="20">
        <f t="shared" si="3"/>
        <v>0.1600978820352713</v>
      </c>
      <c r="I7" s="20">
        <f t="shared" si="1"/>
        <v>0.7064453614873631</v>
      </c>
      <c r="J7"/>
    </row>
    <row r="8" spans="1:10" ht="15">
      <c r="A8" s="14" t="s">
        <v>32</v>
      </c>
      <c r="B8" s="16">
        <v>3284</v>
      </c>
      <c r="C8" s="17">
        <v>45.18</v>
      </c>
      <c r="D8" s="18">
        <f t="shared" si="0"/>
        <v>72.68702965914122</v>
      </c>
      <c r="E8" s="19">
        <f>B8/C$53</f>
        <v>0.010287350380763532</v>
      </c>
      <c r="F8" s="19">
        <f>C8/D$53</f>
        <v>0.01524934604674711</v>
      </c>
      <c r="G8" s="20">
        <f t="shared" si="2"/>
        <v>0.876830593903398</v>
      </c>
      <c r="H8" s="20">
        <f t="shared" si="3"/>
        <v>0.1753472280820184</v>
      </c>
      <c r="I8" s="20">
        <f t="shared" si="1"/>
        <v>0.7014833658213796</v>
      </c>
      <c r="J8"/>
    </row>
    <row r="9" spans="1:10" ht="15">
      <c r="A9" s="14" t="s">
        <v>4</v>
      </c>
      <c r="B9" s="16">
        <v>1843</v>
      </c>
      <c r="C9" s="17">
        <v>27.45</v>
      </c>
      <c r="D9" s="18">
        <f t="shared" si="0"/>
        <v>67.14025500910746</v>
      </c>
      <c r="E9" s="19">
        <f>B9/C$53</f>
        <v>0.005773321178972957</v>
      </c>
      <c r="F9" s="19">
        <f>C9/D$53</f>
        <v>0.00926504092481647</v>
      </c>
      <c r="G9" s="20">
        <f t="shared" si="2"/>
        <v>0.882603915082371</v>
      </c>
      <c r="H9" s="20">
        <f t="shared" si="3"/>
        <v>0.1846122690068349</v>
      </c>
      <c r="I9" s="20">
        <f t="shared" si="1"/>
        <v>0.6979916460755361</v>
      </c>
      <c r="J9"/>
    </row>
    <row r="10" spans="1:10" ht="15">
      <c r="A10" s="14" t="s">
        <v>18</v>
      </c>
      <c r="B10" s="16">
        <v>1045</v>
      </c>
      <c r="C10" s="17">
        <v>16.32</v>
      </c>
      <c r="D10" s="18">
        <f t="shared" si="0"/>
        <v>64.03186274509804</v>
      </c>
      <c r="E10" s="19">
        <f>B10/C$53</f>
        <v>0.0032735326272527072</v>
      </c>
      <c r="F10" s="19">
        <f>C10/D$53</f>
        <v>0.005508395915956459</v>
      </c>
      <c r="G10" s="20">
        <f t="shared" si="2"/>
        <v>0.8858774477096237</v>
      </c>
      <c r="H10" s="20">
        <f t="shared" si="3"/>
        <v>0.19012066492279134</v>
      </c>
      <c r="I10" s="20">
        <f t="shared" si="1"/>
        <v>0.6957567827868324</v>
      </c>
      <c r="J10"/>
    </row>
    <row r="11" spans="1:10" ht="15">
      <c r="A11" s="14" t="s">
        <v>49</v>
      </c>
      <c r="B11" s="16">
        <v>2966</v>
      </c>
      <c r="C11" s="17">
        <v>53.25</v>
      </c>
      <c r="D11" s="18">
        <f t="shared" si="0"/>
        <v>55.69953051643193</v>
      </c>
      <c r="E11" s="19">
        <f>B11/C$53</f>
        <v>0.009291194040604335</v>
      </c>
      <c r="F11" s="19">
        <f>C11/D$53</f>
        <v>0.017973166821365287</v>
      </c>
      <c r="G11" s="20">
        <f t="shared" si="2"/>
        <v>0.895168641750228</v>
      </c>
      <c r="H11" s="20">
        <f t="shared" si="3"/>
        <v>0.20809383174415663</v>
      </c>
      <c r="I11" s="20">
        <f t="shared" si="1"/>
        <v>0.6870748100060714</v>
      </c>
      <c r="J11"/>
    </row>
    <row r="12" spans="1:10" ht="15">
      <c r="A12" s="14" t="s">
        <v>35</v>
      </c>
      <c r="B12" s="16">
        <v>1314</v>
      </c>
      <c r="C12" s="17">
        <v>25.36</v>
      </c>
      <c r="D12" s="18">
        <f t="shared" si="0"/>
        <v>51.813880126182966</v>
      </c>
      <c r="E12" s="19">
        <f>B12/C$53</f>
        <v>0.00411619317914838</v>
      </c>
      <c r="F12" s="19">
        <f>C12/D$53</f>
        <v>0.008559615222344106</v>
      </c>
      <c r="G12" s="20">
        <f t="shared" si="2"/>
        <v>0.8992848349293764</v>
      </c>
      <c r="H12" s="20">
        <f t="shared" si="3"/>
        <v>0.21665344696650074</v>
      </c>
      <c r="I12" s="20">
        <f t="shared" si="1"/>
        <v>0.6826313879628756</v>
      </c>
      <c r="J12"/>
    </row>
    <row r="13" spans="1:10" ht="15">
      <c r="A13" s="14" t="s">
        <v>21</v>
      </c>
      <c r="B13" s="16">
        <v>1470</v>
      </c>
      <c r="C13" s="17">
        <v>38.17</v>
      </c>
      <c r="D13" s="18">
        <f t="shared" si="0"/>
        <v>38.511920356300756</v>
      </c>
      <c r="E13" s="19">
        <f>B13/C$53</f>
        <v>0.004604873647905722</v>
      </c>
      <c r="F13" s="19">
        <f>C13/D$53</f>
        <v>0.01288330098725846</v>
      </c>
      <c r="G13" s="20">
        <f t="shared" si="2"/>
        <v>0.9038897085772821</v>
      </c>
      <c r="H13" s="20">
        <f t="shared" si="3"/>
        <v>0.2295367479537592</v>
      </c>
      <c r="I13" s="20">
        <f t="shared" si="1"/>
        <v>0.6743529606235229</v>
      </c>
      <c r="J13"/>
    </row>
    <row r="14" spans="1:10" ht="15">
      <c r="A14" s="14" t="s">
        <v>31</v>
      </c>
      <c r="B14" s="16">
        <v>1155</v>
      </c>
      <c r="C14" s="17">
        <v>30.06</v>
      </c>
      <c r="D14" s="18">
        <f t="shared" si="0"/>
        <v>38.423153692614775</v>
      </c>
      <c r="E14" s="19">
        <f>B14/C$53</f>
        <v>0.0036181150090687816</v>
      </c>
      <c r="F14" s="19">
        <f>C14/D$53</f>
        <v>0.010145979242258038</v>
      </c>
      <c r="G14" s="20">
        <f t="shared" si="2"/>
        <v>0.907507823586351</v>
      </c>
      <c r="H14" s="20">
        <f t="shared" si="3"/>
        <v>0.23968272719601724</v>
      </c>
      <c r="I14" s="20">
        <f t="shared" si="1"/>
        <v>0.6678250963903337</v>
      </c>
      <c r="J14"/>
    </row>
    <row r="15" spans="1:10" ht="15">
      <c r="A15" s="14" t="s">
        <v>43</v>
      </c>
      <c r="B15" s="17">
        <v>325</v>
      </c>
      <c r="C15" s="17">
        <v>8.48</v>
      </c>
      <c r="D15" s="18">
        <f t="shared" si="0"/>
        <v>38.325471698113205</v>
      </c>
      <c r="E15" s="19">
        <f>B15/C$53</f>
        <v>0.0010180843099111291</v>
      </c>
      <c r="F15" s="19">
        <f>C15/D$53</f>
        <v>0.0028622057210361995</v>
      </c>
      <c r="G15" s="20">
        <f t="shared" si="2"/>
        <v>0.9085259078962621</v>
      </c>
      <c r="H15" s="20">
        <f t="shared" si="3"/>
        <v>0.24254493291705345</v>
      </c>
      <c r="I15" s="20">
        <f t="shared" si="1"/>
        <v>0.6659809749792086</v>
      </c>
      <c r="J15"/>
    </row>
    <row r="16" spans="1:10" ht="15">
      <c r="A16" s="14" t="s">
        <v>51</v>
      </c>
      <c r="B16" s="16">
        <v>1698</v>
      </c>
      <c r="C16" s="17">
        <v>45.85</v>
      </c>
      <c r="D16" s="18">
        <f t="shared" si="0"/>
        <v>37.033805888767716</v>
      </c>
      <c r="E16" s="19">
        <f>B16/C$53</f>
        <v>0.005319098948397222</v>
      </c>
      <c r="F16" s="19">
        <f>C16/D$53</f>
        <v>0.015475487300649734</v>
      </c>
      <c r="G16" s="20">
        <f t="shared" si="2"/>
        <v>0.9138450068446593</v>
      </c>
      <c r="H16" s="20">
        <f t="shared" si="3"/>
        <v>0.25802042021770316</v>
      </c>
      <c r="I16" s="20">
        <f t="shared" si="1"/>
        <v>0.6558245866269561</v>
      </c>
      <c r="J16"/>
    </row>
    <row r="17" spans="1:10" ht="15">
      <c r="A17" s="14" t="s">
        <v>9</v>
      </c>
      <c r="B17" s="17">
        <v>324</v>
      </c>
      <c r="C17" s="17">
        <v>9.46</v>
      </c>
      <c r="D17" s="18">
        <f t="shared" si="0"/>
        <v>34.24947145877378</v>
      </c>
      <c r="E17" s="19">
        <f>B17/C$53</f>
        <v>0.0010149517428037103</v>
      </c>
      <c r="F17" s="19">
        <f>C17/D$53</f>
        <v>0.003192979495401232</v>
      </c>
      <c r="G17" s="20">
        <f t="shared" si="2"/>
        <v>0.914859958587463</v>
      </c>
      <c r="H17" s="20">
        <f t="shared" si="3"/>
        <v>0.26121339971310437</v>
      </c>
      <c r="I17" s="20">
        <f t="shared" si="1"/>
        <v>0.6536465588743587</v>
      </c>
      <c r="J17"/>
    </row>
    <row r="18" spans="1:10" ht="15">
      <c r="A18" s="14" t="s">
        <v>38</v>
      </c>
      <c r="B18" s="17">
        <v>336</v>
      </c>
      <c r="C18" s="17">
        <v>10.64</v>
      </c>
      <c r="D18" s="18">
        <f t="shared" si="0"/>
        <v>31.57894736842105</v>
      </c>
      <c r="E18" s="19">
        <f>B18/C$53</f>
        <v>0.0010525425480927366</v>
      </c>
      <c r="F18" s="19">
        <f>C18/D$53</f>
        <v>0.0035912581216774957</v>
      </c>
      <c r="G18" s="20">
        <f t="shared" si="2"/>
        <v>0.9159125011355558</v>
      </c>
      <c r="H18" s="20">
        <f t="shared" si="3"/>
        <v>0.26480465783478185</v>
      </c>
      <c r="I18" s="20">
        <f t="shared" si="1"/>
        <v>0.651107843300774</v>
      </c>
      <c r="J18"/>
    </row>
    <row r="19" spans="1:10" ht="15">
      <c r="A19" s="14" t="s">
        <v>29</v>
      </c>
      <c r="B19" s="17">
        <v>249</v>
      </c>
      <c r="C19" s="17">
        <v>8.67</v>
      </c>
      <c r="D19" s="18">
        <f t="shared" si="0"/>
        <v>28.719723183391004</v>
      </c>
      <c r="E19" s="19">
        <f>B19/C$53</f>
        <v>0.0007800092097472958</v>
      </c>
      <c r="F19" s="19">
        <f>C19/D$53</f>
        <v>0.002926335330351869</v>
      </c>
      <c r="G19" s="20">
        <f t="shared" si="2"/>
        <v>0.9166925103453031</v>
      </c>
      <c r="H19" s="20">
        <f t="shared" si="3"/>
        <v>0.2677309931651337</v>
      </c>
      <c r="I19" s="20">
        <f t="shared" si="1"/>
        <v>0.6489615171801694</v>
      </c>
      <c r="J19"/>
    </row>
    <row r="20" spans="1:10" ht="15">
      <c r="A20" s="14" t="s">
        <v>24</v>
      </c>
      <c r="B20" s="17">
        <v>682</v>
      </c>
      <c r="C20" s="17">
        <v>24.2</v>
      </c>
      <c r="D20" s="18">
        <f t="shared" si="0"/>
        <v>28.181818181818183</v>
      </c>
      <c r="E20" s="19">
        <f>B20/C$53</f>
        <v>0.0021364107672596617</v>
      </c>
      <c r="F20" s="19">
        <f>C20/D$53</f>
        <v>0.008168087081258966</v>
      </c>
      <c r="G20" s="20">
        <f t="shared" si="2"/>
        <v>0.9188289211125628</v>
      </c>
      <c r="H20" s="20">
        <f t="shared" si="3"/>
        <v>0.2758990802463927</v>
      </c>
      <c r="I20" s="20">
        <f t="shared" si="1"/>
        <v>0.6429298408661701</v>
      </c>
      <c r="J20"/>
    </row>
    <row r="21" spans="1:10" ht="15">
      <c r="A21" s="14" t="s">
        <v>7</v>
      </c>
      <c r="B21" s="16">
        <v>1684</v>
      </c>
      <c r="C21" s="17">
        <v>65.18</v>
      </c>
      <c r="D21" s="18">
        <f t="shared" si="0"/>
        <v>25.836146057072717</v>
      </c>
      <c r="E21" s="19">
        <f>B21/C$53</f>
        <v>0.005275243008893358</v>
      </c>
      <c r="F21" s="19">
        <f>C21/D$53</f>
        <v>0.021999831237870224</v>
      </c>
      <c r="G21" s="20">
        <f t="shared" si="2"/>
        <v>0.9241041641214561</v>
      </c>
      <c r="H21" s="20">
        <f t="shared" si="3"/>
        <v>0.29789891148426295</v>
      </c>
      <c r="I21" s="20">
        <f t="shared" si="1"/>
        <v>0.6262052526371932</v>
      </c>
      <c r="J21"/>
    </row>
    <row r="22" spans="1:10" ht="15">
      <c r="A22" s="14" t="s">
        <v>30</v>
      </c>
      <c r="B22" s="17">
        <v>213</v>
      </c>
      <c r="C22" s="17">
        <v>8.92</v>
      </c>
      <c r="D22" s="18">
        <f t="shared" si="0"/>
        <v>23.878923766816143</v>
      </c>
      <c r="E22" s="19">
        <f>B22/C$53</f>
        <v>0.0006672367938802169</v>
      </c>
      <c r="F22" s="19">
        <f>C22/D$53</f>
        <v>0.003010716395240908</v>
      </c>
      <c r="G22" s="20">
        <f t="shared" si="2"/>
        <v>0.9247714009153364</v>
      </c>
      <c r="H22" s="20">
        <f t="shared" si="3"/>
        <v>0.30090962787950387</v>
      </c>
      <c r="I22" s="20">
        <f t="shared" si="1"/>
        <v>0.6238617730358325</v>
      </c>
      <c r="J22"/>
    </row>
    <row r="23" spans="1:10" ht="15">
      <c r="A23" s="14" t="s">
        <v>40</v>
      </c>
      <c r="B23" s="16">
        <v>1325</v>
      </c>
      <c r="C23" s="17">
        <v>60.49</v>
      </c>
      <c r="D23" s="18">
        <f t="shared" si="0"/>
        <v>21.904447016035707</v>
      </c>
      <c r="E23" s="19">
        <f>B23/C$53</f>
        <v>0.004150651417329987</v>
      </c>
      <c r="F23" s="19">
        <f>C23/D$53</f>
        <v>0.02041684246055185</v>
      </c>
      <c r="G23" s="20">
        <f t="shared" si="2"/>
        <v>0.9289220523326663</v>
      </c>
      <c r="H23" s="20">
        <f t="shared" si="3"/>
        <v>0.32132647034005574</v>
      </c>
      <c r="I23" s="20">
        <f t="shared" si="1"/>
        <v>0.6075955819926107</v>
      </c>
      <c r="J23"/>
    </row>
    <row r="24" spans="1:10" ht="15">
      <c r="A24" s="14" t="s">
        <v>26</v>
      </c>
      <c r="B24" s="17">
        <v>213</v>
      </c>
      <c r="C24" s="17">
        <v>9.92</v>
      </c>
      <c r="D24" s="18">
        <f t="shared" si="0"/>
        <v>21.471774193548388</v>
      </c>
      <c r="E24" s="19">
        <f>B24/C$53</f>
        <v>0.0006672367938802169</v>
      </c>
      <c r="F24" s="19">
        <f>C24/D$53</f>
        <v>0.0033482406547970635</v>
      </c>
      <c r="G24" s="20">
        <f t="shared" si="2"/>
        <v>0.9295892891265466</v>
      </c>
      <c r="H24" s="20">
        <f t="shared" si="3"/>
        <v>0.3246747109948528</v>
      </c>
      <c r="I24" s="20">
        <f t="shared" si="1"/>
        <v>0.6049145781316938</v>
      </c>
      <c r="J24"/>
    </row>
    <row r="25" spans="1:10" ht="15">
      <c r="A25" s="14" t="s">
        <v>19</v>
      </c>
      <c r="B25" s="17">
        <v>361</v>
      </c>
      <c r="C25" s="17">
        <v>17.5</v>
      </c>
      <c r="D25" s="18">
        <f t="shared" si="0"/>
        <v>20.62857142857143</v>
      </c>
      <c r="E25" s="19">
        <f>B25/C$53</f>
        <v>0.001130856725778208</v>
      </c>
      <c r="F25" s="19">
        <f>C25/D$53</f>
        <v>0.005906674542232723</v>
      </c>
      <c r="G25" s="20">
        <f t="shared" si="2"/>
        <v>0.9307201458523248</v>
      </c>
      <c r="H25" s="20">
        <f t="shared" si="3"/>
        <v>0.3305813855370855</v>
      </c>
      <c r="I25" s="20">
        <f t="shared" si="1"/>
        <v>0.6001387603152393</v>
      </c>
      <c r="J25"/>
    </row>
    <row r="26" spans="1:10" ht="15">
      <c r="A26" s="14" t="s">
        <v>8</v>
      </c>
      <c r="B26" s="16">
        <v>2880</v>
      </c>
      <c r="C26" s="17">
        <v>140.85</v>
      </c>
      <c r="D26" s="18">
        <f t="shared" si="0"/>
        <v>20.447284345047922</v>
      </c>
      <c r="E26" s="19">
        <f>B26/C$53</f>
        <v>0.009021793269366312</v>
      </c>
      <c r="F26" s="19">
        <f>C26/D$53</f>
        <v>0.04754029195848451</v>
      </c>
      <c r="G26" s="20">
        <f t="shared" si="2"/>
        <v>0.9397419391216911</v>
      </c>
      <c r="H26" s="20">
        <f t="shared" si="3"/>
        <v>0.37812167749557</v>
      </c>
      <c r="I26" s="20">
        <f t="shared" si="1"/>
        <v>0.5616202616261211</v>
      </c>
      <c r="J26"/>
    </row>
    <row r="27" spans="1:10" ht="15">
      <c r="A27" s="14" t="s">
        <v>3</v>
      </c>
      <c r="B27" s="16">
        <v>1496</v>
      </c>
      <c r="C27" s="17">
        <v>73.27</v>
      </c>
      <c r="D27" s="18">
        <f t="shared" si="0"/>
        <v>20.417633410672856</v>
      </c>
      <c r="E27" s="19">
        <f>B27/C$53</f>
        <v>0.004686320392698612</v>
      </c>
      <c r="F27" s="19">
        <f>C27/D$53</f>
        <v>0.024730402497679518</v>
      </c>
      <c r="G27" s="20">
        <f t="shared" si="2"/>
        <v>0.9444282595143897</v>
      </c>
      <c r="H27" s="20">
        <f t="shared" si="3"/>
        <v>0.4028520799932495</v>
      </c>
      <c r="I27" s="20">
        <f t="shared" si="1"/>
        <v>0.5415761795211402</v>
      </c>
      <c r="J27"/>
    </row>
    <row r="28" spans="1:10" ht="15">
      <c r="A28" s="14" t="s">
        <v>48</v>
      </c>
      <c r="B28" s="16">
        <v>2424</v>
      </c>
      <c r="C28" s="17">
        <v>122.49</v>
      </c>
      <c r="D28" s="18">
        <f t="shared" si="0"/>
        <v>19.78937056086211</v>
      </c>
      <c r="E28" s="19">
        <f>B28/C$53</f>
        <v>0.007593342668383313</v>
      </c>
      <c r="F28" s="19">
        <f>C28/D$53</f>
        <v>0.0413433465530335</v>
      </c>
      <c r="G28" s="20">
        <f t="shared" si="2"/>
        <v>0.952021602182773</v>
      </c>
      <c r="H28" s="20">
        <f t="shared" si="3"/>
        <v>0.444195426546283</v>
      </c>
      <c r="I28" s="20">
        <f t="shared" si="1"/>
        <v>0.5078261756364899</v>
      </c>
      <c r="J28"/>
    </row>
    <row r="29" spans="1:10" ht="15">
      <c r="A29" s="14" t="s">
        <v>17</v>
      </c>
      <c r="B29" s="17">
        <v>623</v>
      </c>
      <c r="C29" s="17">
        <v>32.09</v>
      </c>
      <c r="D29" s="18">
        <f t="shared" si="0"/>
        <v>19.41414770956684</v>
      </c>
      <c r="E29" s="19">
        <f>B29/C$53</f>
        <v>0.0019515893079219489</v>
      </c>
      <c r="F29" s="19">
        <f>C29/D$53</f>
        <v>0.010831153489157034</v>
      </c>
      <c r="G29" s="20">
        <f t="shared" si="2"/>
        <v>0.9539731914906949</v>
      </c>
      <c r="H29" s="20">
        <f t="shared" si="3"/>
        <v>0.45502658003544005</v>
      </c>
      <c r="I29" s="20">
        <f t="shared" si="1"/>
        <v>0.4989466114552549</v>
      </c>
      <c r="J29"/>
    </row>
    <row r="30" spans="1:10" ht="15">
      <c r="A30" s="14" t="s">
        <v>23</v>
      </c>
      <c r="B30" s="16">
        <v>1546</v>
      </c>
      <c r="C30" s="17">
        <v>81.08</v>
      </c>
      <c r="D30" s="18">
        <f t="shared" si="0"/>
        <v>19.067587567834238</v>
      </c>
      <c r="E30" s="19">
        <f>B30/C$53</f>
        <v>0.004842948748069556</v>
      </c>
      <c r="F30" s="19">
        <f>C30/D$53</f>
        <v>0.027366466964813096</v>
      </c>
      <c r="G30" s="20">
        <f t="shared" si="2"/>
        <v>0.9588161402387645</v>
      </c>
      <c r="H30" s="20">
        <f t="shared" si="3"/>
        <v>0.48239304700025315</v>
      </c>
      <c r="I30" s="20">
        <f t="shared" si="1"/>
        <v>0.47642309323851134</v>
      </c>
      <c r="J30"/>
    </row>
    <row r="31" spans="1:10" ht="15">
      <c r="A31" s="14" t="s">
        <v>5</v>
      </c>
      <c r="B31" s="17">
        <v>229</v>
      </c>
      <c r="C31" s="17">
        <v>12.94</v>
      </c>
      <c r="D31" s="18">
        <f t="shared" si="0"/>
        <v>17.69706336939722</v>
      </c>
      <c r="E31" s="19">
        <f>B31/C$53</f>
        <v>0.0007173578675989187</v>
      </c>
      <c r="F31" s="19">
        <f>C31/D$53</f>
        <v>0.004367563918656653</v>
      </c>
      <c r="G31" s="20">
        <f t="shared" si="2"/>
        <v>0.9595334981063635</v>
      </c>
      <c r="H31" s="20">
        <f t="shared" si="3"/>
        <v>0.4867606109189098</v>
      </c>
      <c r="I31" s="20">
        <f t="shared" si="1"/>
        <v>0.47277288718745364</v>
      </c>
      <c r="J31"/>
    </row>
    <row r="32" spans="1:10" ht="15">
      <c r="A32" s="14" t="s">
        <v>14</v>
      </c>
      <c r="B32" s="16">
        <v>1729</v>
      </c>
      <c r="C32" s="17">
        <v>102.07</v>
      </c>
      <c r="D32" s="18">
        <f t="shared" si="0"/>
        <v>16.93935534437151</v>
      </c>
      <c r="E32" s="19">
        <f>B32/C$53</f>
        <v>0.005416208528727207</v>
      </c>
      <c r="F32" s="19">
        <f>C32/D$53</f>
        <v>0.0344511011728968</v>
      </c>
      <c r="G32" s="20">
        <f t="shared" si="2"/>
        <v>0.9649497066350907</v>
      </c>
      <c r="H32" s="20">
        <f t="shared" si="3"/>
        <v>0.5212117120918066</v>
      </c>
      <c r="I32" s="20">
        <f t="shared" si="1"/>
        <v>0.4437379945432841</v>
      </c>
      <c r="J32"/>
    </row>
    <row r="33" spans="1:10" ht="15">
      <c r="A33" s="14" t="s">
        <v>6</v>
      </c>
      <c r="B33" s="17">
        <v>951</v>
      </c>
      <c r="C33" s="17">
        <v>57.41</v>
      </c>
      <c r="D33" s="18">
        <f t="shared" si="0"/>
        <v>16.56505835220345</v>
      </c>
      <c r="E33" s="19">
        <f>B33/C$53</f>
        <v>0.0029790713191553348</v>
      </c>
      <c r="F33" s="19">
        <f>C33/D$53</f>
        <v>0.019377267741118892</v>
      </c>
      <c r="G33" s="20">
        <f t="shared" si="2"/>
        <v>0.967928777954246</v>
      </c>
      <c r="H33" s="20">
        <f t="shared" si="3"/>
        <v>0.5405889798329255</v>
      </c>
      <c r="I33" s="20">
        <f t="shared" si="1"/>
        <v>0.4273397981213205</v>
      </c>
      <c r="J33"/>
    </row>
    <row r="34" spans="1:10" ht="15">
      <c r="A34" s="14" t="s">
        <v>46</v>
      </c>
      <c r="B34" s="17">
        <v>197</v>
      </c>
      <c r="C34" s="17">
        <v>12.03</v>
      </c>
      <c r="D34" s="18">
        <f aca="true" t="shared" si="4" ref="D34:D52">B34/C34</f>
        <v>16.37572734829593</v>
      </c>
      <c r="E34" s="19">
        <f>B34/C$53</f>
        <v>0.0006171157201615152</v>
      </c>
      <c r="F34" s="19">
        <f>C34/D$53</f>
        <v>0.004060416842460552</v>
      </c>
      <c r="G34" s="20">
        <f t="shared" si="2"/>
        <v>0.9685458936744076</v>
      </c>
      <c r="H34" s="20">
        <f t="shared" si="3"/>
        <v>0.544649396675386</v>
      </c>
      <c r="I34" s="20">
        <f t="shared" si="1"/>
        <v>0.42389649699902154</v>
      </c>
      <c r="J34"/>
    </row>
    <row r="35" spans="1:10" ht="15">
      <c r="A35" s="14" t="s">
        <v>15</v>
      </c>
      <c r="B35" s="17">
        <v>197</v>
      </c>
      <c r="C35" s="17">
        <v>12.52</v>
      </c>
      <c r="D35" s="18">
        <f t="shared" si="4"/>
        <v>15.73482428115016</v>
      </c>
      <c r="E35" s="19">
        <f>B35/C$53</f>
        <v>0.0006171157201615152</v>
      </c>
      <c r="F35" s="19">
        <f>C35/D$53</f>
        <v>0.004225803729643068</v>
      </c>
      <c r="G35" s="20">
        <f t="shared" si="2"/>
        <v>0.9691630093945691</v>
      </c>
      <c r="H35" s="20">
        <f t="shared" si="3"/>
        <v>0.5488752004050291</v>
      </c>
      <c r="I35" s="20">
        <f t="shared" si="1"/>
        <v>0.42028780898954</v>
      </c>
      <c r="J35"/>
    </row>
    <row r="36" spans="1:10" ht="15">
      <c r="A36" s="14" t="s">
        <v>45</v>
      </c>
      <c r="B36" s="17">
        <v>287</v>
      </c>
      <c r="C36" s="17">
        <v>18.8</v>
      </c>
      <c r="D36" s="18">
        <f t="shared" si="4"/>
        <v>15.26595744680851</v>
      </c>
      <c r="E36" s="19">
        <f>B36/C$53</f>
        <v>0.0008990467598292125</v>
      </c>
      <c r="F36" s="19">
        <f>C36/D$53</f>
        <v>0.006345456079655726</v>
      </c>
      <c r="G36" s="20">
        <f t="shared" si="2"/>
        <v>0.9700620561543983</v>
      </c>
      <c r="H36" s="20">
        <f t="shared" si="3"/>
        <v>0.5552206564846849</v>
      </c>
      <c r="I36" s="20">
        <f t="shared" si="1"/>
        <v>0.41484139966971345</v>
      </c>
      <c r="J36"/>
    </row>
    <row r="37" spans="1:10" ht="15">
      <c r="A37" s="14" t="s">
        <v>11</v>
      </c>
      <c r="B37" s="17">
        <v>494</v>
      </c>
      <c r="C37" s="17">
        <v>35.73</v>
      </c>
      <c r="D37" s="18">
        <f t="shared" si="4"/>
        <v>13.825916596697454</v>
      </c>
      <c r="E37" s="19">
        <f>B37/C$53</f>
        <v>0.0015474881510649163</v>
      </c>
      <c r="F37" s="19">
        <f>C37/D$53</f>
        <v>0.01205974179394144</v>
      </c>
      <c r="G37" s="20">
        <f t="shared" si="2"/>
        <v>0.9716095443054632</v>
      </c>
      <c r="H37" s="20">
        <f t="shared" si="3"/>
        <v>0.5672803982786263</v>
      </c>
      <c r="I37" s="20">
        <f t="shared" si="1"/>
        <v>0.4043291460268369</v>
      </c>
      <c r="J37"/>
    </row>
    <row r="38" spans="1:10" ht="15">
      <c r="A38" s="14" t="s">
        <v>50</v>
      </c>
      <c r="B38" s="17">
        <v>929</v>
      </c>
      <c r="C38" s="17">
        <v>67.49</v>
      </c>
      <c r="D38" s="18">
        <f t="shared" si="4"/>
        <v>13.765002222551491</v>
      </c>
      <c r="E38" s="19">
        <f>B38/C$53</f>
        <v>0.00291015484279212</v>
      </c>
      <c r="F38" s="19">
        <f>C38/D$53</f>
        <v>0.02277951227744494</v>
      </c>
      <c r="G38" s="20">
        <f t="shared" si="2"/>
        <v>0.9745196991482553</v>
      </c>
      <c r="H38" s="20">
        <f t="shared" si="3"/>
        <v>0.5900599105560712</v>
      </c>
      <c r="I38" s="20">
        <f t="shared" si="1"/>
        <v>0.3844597885921841</v>
      </c>
      <c r="J38"/>
    </row>
    <row r="39" spans="1:10" ht="15">
      <c r="A39" s="14" t="s">
        <v>13</v>
      </c>
      <c r="B39" s="16">
        <v>1123</v>
      </c>
      <c r="C39" s="17">
        <v>85.36</v>
      </c>
      <c r="D39" s="18">
        <f t="shared" si="4"/>
        <v>13.156044985941893</v>
      </c>
      <c r="E39" s="19">
        <f>B39/C$53</f>
        <v>0.0035178728616313782</v>
      </c>
      <c r="F39" s="19">
        <f>C39/D$53</f>
        <v>0.02881107079571344</v>
      </c>
      <c r="G39" s="20">
        <f t="shared" si="2"/>
        <v>0.9780375720098867</v>
      </c>
      <c r="H39" s="20">
        <f t="shared" si="3"/>
        <v>0.6188709813517846</v>
      </c>
      <c r="I39" s="20">
        <f t="shared" si="1"/>
        <v>0.3591665906581021</v>
      </c>
      <c r="J39"/>
    </row>
    <row r="40" spans="1:10" ht="15">
      <c r="A40" s="14" t="s">
        <v>20</v>
      </c>
      <c r="B40" s="17">
        <v>534</v>
      </c>
      <c r="C40" s="17">
        <v>47.13</v>
      </c>
      <c r="D40" s="18">
        <f t="shared" si="4"/>
        <v>11.330362826225334</v>
      </c>
      <c r="E40" s="19">
        <f>B40/C$53</f>
        <v>0.0016727908353616706</v>
      </c>
      <c r="F40" s="19">
        <f>C40/D$53</f>
        <v>0.015907518352881615</v>
      </c>
      <c r="G40" s="20">
        <f t="shared" si="2"/>
        <v>0.9797103628452484</v>
      </c>
      <c r="H40" s="20">
        <f t="shared" si="3"/>
        <v>0.6347784997046663</v>
      </c>
      <c r="I40" s="20">
        <f t="shared" si="1"/>
        <v>0.3449318631405821</v>
      </c>
      <c r="J40"/>
    </row>
    <row r="41" spans="1:10" ht="15">
      <c r="A41" s="14" t="s">
        <v>47</v>
      </c>
      <c r="B41" s="17">
        <v>403</v>
      </c>
      <c r="C41" s="17">
        <v>39.51</v>
      </c>
      <c r="D41" s="18">
        <f t="shared" si="4"/>
        <v>10.199949379903822</v>
      </c>
      <c r="E41" s="19">
        <f>B41/C$53</f>
        <v>0.0012624245442898001</v>
      </c>
      <c r="F41" s="19">
        <f>C41/D$53</f>
        <v>0.013335583495063707</v>
      </c>
      <c r="G41" s="20">
        <f t="shared" si="2"/>
        <v>0.9809727873895382</v>
      </c>
      <c r="H41" s="20">
        <f t="shared" si="3"/>
        <v>0.64811408319973</v>
      </c>
      <c r="I41" s="20">
        <f t="shared" si="1"/>
        <v>0.33285870418980823</v>
      </c>
      <c r="J41"/>
    </row>
    <row r="42" spans="1:10" ht="15">
      <c r="A42" s="14" t="s">
        <v>10</v>
      </c>
      <c r="B42" s="17">
        <v>906</v>
      </c>
      <c r="C42" s="17">
        <v>97.43</v>
      </c>
      <c r="D42" s="18">
        <f t="shared" si="4"/>
        <v>9.298983885866775</v>
      </c>
      <c r="E42" s="19">
        <f>B42/C$53</f>
        <v>0.002838105799321486</v>
      </c>
      <c r="F42" s="19">
        <f>C42/D$53</f>
        <v>0.032884988608556244</v>
      </c>
      <c r="G42" s="20">
        <f t="shared" si="2"/>
        <v>0.9838108931888597</v>
      </c>
      <c r="H42" s="20">
        <f t="shared" si="3"/>
        <v>0.6809990718082862</v>
      </c>
      <c r="I42" s="20">
        <f t="shared" si="1"/>
        <v>0.3028118213805735</v>
      </c>
      <c r="J42"/>
    </row>
    <row r="43" spans="1:10" ht="15">
      <c r="A43" s="14" t="s">
        <v>39</v>
      </c>
      <c r="B43" s="17">
        <v>725</v>
      </c>
      <c r="C43" s="17">
        <v>85.41</v>
      </c>
      <c r="D43" s="18">
        <f t="shared" si="4"/>
        <v>8.488467392576982</v>
      </c>
      <c r="E43" s="19">
        <f>B43/C$53</f>
        <v>0.0022711111528786725</v>
      </c>
      <c r="F43" s="19">
        <f>C43/D$53</f>
        <v>0.02882794700869125</v>
      </c>
      <c r="G43" s="20">
        <f t="shared" si="2"/>
        <v>0.9860820043417384</v>
      </c>
      <c r="H43" s="20">
        <f t="shared" si="3"/>
        <v>0.7098270188169775</v>
      </c>
      <c r="I43" s="20">
        <f t="shared" si="1"/>
        <v>0.2762549855247609</v>
      </c>
      <c r="J43"/>
    </row>
    <row r="44" spans="1:10" ht="15">
      <c r="A44" s="14" t="s">
        <v>36</v>
      </c>
      <c r="B44" s="17">
        <v>168</v>
      </c>
      <c r="C44" s="17">
        <v>21.92</v>
      </c>
      <c r="D44" s="18">
        <f t="shared" si="4"/>
        <v>7.664233576642335</v>
      </c>
      <c r="E44" s="19">
        <f>B44/C$53</f>
        <v>0.0005262712740463683</v>
      </c>
      <c r="F44" s="19">
        <f>C44/D$53</f>
        <v>0.007398531769470931</v>
      </c>
      <c r="G44" s="20">
        <f t="shared" si="2"/>
        <v>0.9866082756157848</v>
      </c>
      <c r="H44" s="20">
        <f t="shared" si="3"/>
        <v>0.7172255505864484</v>
      </c>
      <c r="I44" s="20">
        <f t="shared" si="1"/>
        <v>0.26938272502933636</v>
      </c>
      <c r="J44"/>
    </row>
    <row r="45" spans="1:10" ht="15">
      <c r="A45" s="14" t="s">
        <v>42</v>
      </c>
      <c r="B45" s="17">
        <v>287</v>
      </c>
      <c r="C45" s="17">
        <v>39.12</v>
      </c>
      <c r="D45" s="18">
        <f t="shared" si="4"/>
        <v>7.33640081799591</v>
      </c>
      <c r="E45" s="19">
        <f>B45/C$53</f>
        <v>0.0008990467598292125</v>
      </c>
      <c r="F45" s="19">
        <f>C45/D$53</f>
        <v>0.013203949033836806</v>
      </c>
      <c r="G45" s="20">
        <f t="shared" si="2"/>
        <v>0.987507322375614</v>
      </c>
      <c r="H45" s="20">
        <f t="shared" si="3"/>
        <v>0.7304294996202852</v>
      </c>
      <c r="I45" s="20">
        <f t="shared" si="1"/>
        <v>0.25707782275532876</v>
      </c>
      <c r="J45"/>
    </row>
    <row r="46" spans="1:10" ht="15">
      <c r="A46" s="14" t="s">
        <v>34</v>
      </c>
      <c r="B46" s="17">
        <v>781</v>
      </c>
      <c r="C46" s="17">
        <v>119.78</v>
      </c>
      <c r="D46" s="18">
        <f t="shared" si="4"/>
        <v>6.52028719318751</v>
      </c>
      <c r="E46" s="19">
        <f>B46/C$53</f>
        <v>0.0024465349108941286</v>
      </c>
      <c r="F46" s="19">
        <f>C46/D$53</f>
        <v>0.04042865580963632</v>
      </c>
      <c r="G46" s="20">
        <f t="shared" si="2"/>
        <v>0.9899538572865081</v>
      </c>
      <c r="H46" s="20">
        <f t="shared" si="3"/>
        <v>0.7708581554299215</v>
      </c>
      <c r="I46" s="20">
        <f t="shared" si="1"/>
        <v>0.21909570185658656</v>
      </c>
      <c r="J46"/>
    </row>
    <row r="47" spans="1:10" ht="15">
      <c r="A47" s="14" t="s">
        <v>28</v>
      </c>
      <c r="B47" s="17">
        <v>722</v>
      </c>
      <c r="C47" s="17">
        <v>123.11</v>
      </c>
      <c r="D47" s="18">
        <f t="shared" si="4"/>
        <v>5.864673868897734</v>
      </c>
      <c r="E47" s="19">
        <f>B47/C$53</f>
        <v>0.002261713451556416</v>
      </c>
      <c r="F47" s="19">
        <f>C47/D$53</f>
        <v>0.041552611593958316</v>
      </c>
      <c r="G47" s="20">
        <f t="shared" si="2"/>
        <v>0.9922155707380645</v>
      </c>
      <c r="H47" s="20">
        <f t="shared" si="3"/>
        <v>0.8124107670238798</v>
      </c>
      <c r="I47" s="20">
        <f t="shared" si="1"/>
        <v>0.17980480371418472</v>
      </c>
      <c r="J47"/>
    </row>
    <row r="48" spans="1:10" ht="15">
      <c r="A48" s="14" t="s">
        <v>33</v>
      </c>
      <c r="B48" s="17">
        <v>287</v>
      </c>
      <c r="C48" s="17">
        <v>57.06</v>
      </c>
      <c r="D48" s="18">
        <f t="shared" si="4"/>
        <v>5.029793200140203</v>
      </c>
      <c r="E48" s="19">
        <f>B48/C$53</f>
        <v>0.0008990467598292125</v>
      </c>
      <c r="F48" s="19">
        <f>C48/D$53</f>
        <v>0.01925913425027424</v>
      </c>
      <c r="G48" s="20">
        <f t="shared" si="2"/>
        <v>0.9931146174978938</v>
      </c>
      <c r="H48" s="20">
        <f t="shared" si="3"/>
        <v>0.8316699012741541</v>
      </c>
      <c r="I48" s="20">
        <f t="shared" si="1"/>
        <v>0.16144471622373968</v>
      </c>
      <c r="J48"/>
    </row>
    <row r="49" spans="1:10" ht="15">
      <c r="A49" s="14" t="s">
        <v>41</v>
      </c>
      <c r="B49" s="16">
        <v>1098</v>
      </c>
      <c r="C49" s="17">
        <v>238.27</v>
      </c>
      <c r="D49" s="18">
        <f t="shared" si="4"/>
        <v>4.608217568304864</v>
      </c>
      <c r="E49" s="19">
        <f>B49/C$53</f>
        <v>0.003439558683945907</v>
      </c>
      <c r="F49" s="19">
        <f>C49/D$53</f>
        <v>0.0804219053244452</v>
      </c>
      <c r="G49" s="20">
        <f t="shared" si="2"/>
        <v>0.9965541761818396</v>
      </c>
      <c r="H49" s="20">
        <f t="shared" si="3"/>
        <v>0.9120918065985992</v>
      </c>
      <c r="I49" s="20">
        <f t="shared" si="1"/>
        <v>0.08446236958324038</v>
      </c>
      <c r="J49"/>
    </row>
    <row r="50" spans="1:10" ht="15">
      <c r="A50" s="14" t="s">
        <v>12</v>
      </c>
      <c r="B50" s="17">
        <v>565</v>
      </c>
      <c r="C50" s="17">
        <v>130.44</v>
      </c>
      <c r="D50" s="18">
        <f t="shared" si="4"/>
        <v>4.33149340693039</v>
      </c>
      <c r="E50" s="19">
        <f>B50/C$53</f>
        <v>0.0017699004156916552</v>
      </c>
      <c r="F50" s="19">
        <f>C50/D$53</f>
        <v>0.044026664416504935</v>
      </c>
      <c r="G50" s="20">
        <f t="shared" si="2"/>
        <v>0.9983240765975313</v>
      </c>
      <c r="H50" s="20">
        <f t="shared" si="3"/>
        <v>0.9561184710151042</v>
      </c>
      <c r="I50" s="20">
        <f t="shared" si="1"/>
        <v>0.04220560558242714</v>
      </c>
      <c r="J50"/>
    </row>
    <row r="51" spans="1:10" ht="15">
      <c r="A51" s="14" t="s">
        <v>16</v>
      </c>
      <c r="B51" s="17">
        <v>351</v>
      </c>
      <c r="C51" s="17">
        <v>84.39</v>
      </c>
      <c r="D51" s="18">
        <f t="shared" si="4"/>
        <v>4.159260575897618</v>
      </c>
      <c r="E51" s="19">
        <f>B51/C$53</f>
        <v>0.0010995310547040195</v>
      </c>
      <c r="F51" s="19">
        <f>C51/D$53</f>
        <v>0.028483672263943972</v>
      </c>
      <c r="G51" s="20">
        <f t="shared" si="2"/>
        <v>0.9994236076522354</v>
      </c>
      <c r="H51" s="20">
        <f t="shared" si="3"/>
        <v>0.9846021432790482</v>
      </c>
      <c r="I51" s="20">
        <f t="shared" si="1"/>
        <v>0.01482146437318721</v>
      </c>
      <c r="J51"/>
    </row>
    <row r="52" spans="1:10" ht="15">
      <c r="A52" s="14" t="s">
        <v>22</v>
      </c>
      <c r="B52" s="17">
        <v>184</v>
      </c>
      <c r="C52" s="17">
        <v>45.62</v>
      </c>
      <c r="D52" s="18">
        <f t="shared" si="4"/>
        <v>4.033318719859711</v>
      </c>
      <c r="E52" s="19">
        <f>B52/C$53</f>
        <v>0.00057639234776507</v>
      </c>
      <c r="F52" s="19">
        <f>C52/D$53</f>
        <v>0.015397856720951817</v>
      </c>
      <c r="G52" s="20">
        <f t="shared" si="2"/>
        <v>1.0000000000000004</v>
      </c>
      <c r="H52" s="20">
        <f t="shared" si="3"/>
        <v>1</v>
      </c>
      <c r="I52" s="20">
        <f t="shared" si="1"/>
        <v>0</v>
      </c>
      <c r="J52"/>
    </row>
    <row r="53" spans="1:10" ht="15">
      <c r="A53" s="2" t="s">
        <v>0</v>
      </c>
      <c r="B53" s="1"/>
      <c r="C53" s="10">
        <f>SUM(B2:B52)</f>
        <v>319227</v>
      </c>
      <c r="D53" s="12">
        <f>SUM(C2:C52)</f>
        <v>2962.75</v>
      </c>
      <c r="E53" s="12"/>
      <c r="H53" s="24">
        <f>SUM(G2:G52)</f>
        <v>47.61704993625227</v>
      </c>
      <c r="I53" s="13"/>
      <c r="J53" s="24">
        <f>SUM(I2:I52)</f>
        <v>24.79207651628771</v>
      </c>
    </row>
    <row r="56" spans="2:4" ht="15">
      <c r="B56" s="22" t="s">
        <v>62</v>
      </c>
      <c r="C56" s="23"/>
      <c r="D56" s="21">
        <f>J53/H53</f>
        <v>0.5206554490351316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A1" sqref="A1"/>
    </sheetView>
  </sheetViews>
  <sheetFormatPr defaultColWidth="11.28125" defaultRowHeight="15"/>
  <cols>
    <col min="1" max="1" width="35.421875" style="3" bestFit="1" customWidth="1"/>
    <col min="2" max="2" width="13.00390625" style="7" customWidth="1"/>
    <col min="3" max="3" width="15.140625" style="7" customWidth="1"/>
    <col min="4" max="4" width="18.57421875" style="7" customWidth="1"/>
    <col min="5" max="5" width="15.28125" style="7" customWidth="1"/>
    <col min="6" max="6" width="15.7109375" style="7" customWidth="1"/>
    <col min="7" max="7" width="21.28125" style="7" customWidth="1"/>
    <col min="8" max="8" width="16.00390625" style="7" customWidth="1"/>
    <col min="9" max="9" width="13.00390625" style="7" customWidth="1"/>
  </cols>
  <sheetData>
    <row r="1" spans="1:9" s="11" customFormat="1" ht="30">
      <c r="A1" s="1"/>
      <c r="B1" s="15" t="s">
        <v>53</v>
      </c>
      <c r="C1" s="15" t="s">
        <v>54</v>
      </c>
      <c r="D1" s="15" t="s">
        <v>52</v>
      </c>
      <c r="E1" s="15" t="s">
        <v>55</v>
      </c>
      <c r="F1" s="15" t="s">
        <v>56</v>
      </c>
      <c r="G1" s="15" t="s">
        <v>59</v>
      </c>
      <c r="H1" s="15" t="s">
        <v>60</v>
      </c>
      <c r="I1" s="1"/>
    </row>
    <row r="2" spans="1:9" ht="15">
      <c r="A2" s="14" t="s">
        <v>44</v>
      </c>
      <c r="B2" s="27">
        <v>239562</v>
      </c>
      <c r="C2" s="28">
        <v>276.81</v>
      </c>
      <c r="D2" s="32">
        <f aca="true" t="shared" si="0" ref="D2:D33">B2/C2</f>
        <v>865.4383873414978</v>
      </c>
      <c r="E2" s="29">
        <f>B2/C$53</f>
        <v>0.7504440413874767</v>
      </c>
      <c r="F2" s="29">
        <f>C2/D$53</f>
        <v>0.09343009028773944</v>
      </c>
      <c r="G2" s="30">
        <f>E2</f>
        <v>0.7504440413874767</v>
      </c>
      <c r="H2" s="30">
        <f>F2</f>
        <v>0.09343009028773944</v>
      </c>
      <c r="I2" s="4"/>
    </row>
    <row r="3" spans="1:9" ht="15">
      <c r="A3" s="14" t="s">
        <v>27</v>
      </c>
      <c r="B3" s="27">
        <v>18494</v>
      </c>
      <c r="C3" s="28">
        <v>37.45</v>
      </c>
      <c r="D3" s="32">
        <f t="shared" si="0"/>
        <v>493.83177570093454</v>
      </c>
      <c r="E3" s="29">
        <f>B3/C$53</f>
        <v>0.05793369608460437</v>
      </c>
      <c r="F3" s="29">
        <f>C3/D$53</f>
        <v>0.012640283520378028</v>
      </c>
      <c r="G3" s="30">
        <f>G2+E3</f>
        <v>0.8083777374720811</v>
      </c>
      <c r="H3" s="30">
        <f>H2+F3</f>
        <v>0.10607037380811746</v>
      </c>
      <c r="I3" s="4"/>
    </row>
    <row r="4" spans="1:9" ht="15">
      <c r="A4" s="14" t="s">
        <v>25</v>
      </c>
      <c r="B4" s="28">
        <v>867</v>
      </c>
      <c r="C4" s="28">
        <v>5.99</v>
      </c>
      <c r="D4" s="32">
        <f t="shared" si="0"/>
        <v>144.74123539232053</v>
      </c>
      <c r="E4" s="29">
        <f>B4/C$53</f>
        <v>0.0027159356821321503</v>
      </c>
      <c r="F4" s="29">
        <f>C4/D$53</f>
        <v>0.0020217703147413723</v>
      </c>
      <c r="G4" s="30">
        <f aca="true" t="shared" si="1" ref="G4:H52">G3+E4</f>
        <v>0.8110936731542132</v>
      </c>
      <c r="H4" s="30">
        <f t="shared" si="1"/>
        <v>0.10809214412285884</v>
      </c>
      <c r="I4" s="4"/>
    </row>
    <row r="5" spans="1:9" ht="15">
      <c r="A5" s="14" t="s">
        <v>1</v>
      </c>
      <c r="B5" s="27">
        <v>2803</v>
      </c>
      <c r="C5" s="28">
        <v>19.95</v>
      </c>
      <c r="D5" s="32">
        <f t="shared" si="0"/>
        <v>140.5012531328321</v>
      </c>
      <c r="E5" s="29">
        <f>B5/C$53</f>
        <v>0.00878058560209506</v>
      </c>
      <c r="F5" s="29">
        <f>C5/D$53</f>
        <v>0.006733608978145304</v>
      </c>
      <c r="G5" s="30">
        <f t="shared" si="1"/>
        <v>0.8198742587563083</v>
      </c>
      <c r="H5" s="30">
        <f t="shared" si="1"/>
        <v>0.11482575310100414</v>
      </c>
      <c r="I5" s="4"/>
    </row>
    <row r="6" spans="1:9" ht="15">
      <c r="A6" s="14" t="s">
        <v>37</v>
      </c>
      <c r="B6" s="27">
        <v>4884</v>
      </c>
      <c r="C6" s="28">
        <v>37.77</v>
      </c>
      <c r="D6" s="32">
        <f t="shared" si="0"/>
        <v>129.30897537728356</v>
      </c>
      <c r="E6" s="29">
        <f>B6/C$53</f>
        <v>0.015299457752633706</v>
      </c>
      <c r="F6" s="29">
        <f>C6/D$53</f>
        <v>0.012748291283435999</v>
      </c>
      <c r="G6" s="30">
        <f t="shared" si="1"/>
        <v>0.835173716508942</v>
      </c>
      <c r="H6" s="30">
        <f t="shared" si="1"/>
        <v>0.12757404438444014</v>
      </c>
      <c r="I6" s="4"/>
    </row>
    <row r="7" spans="1:9" ht="15">
      <c r="A7" s="14" t="s">
        <v>2</v>
      </c>
      <c r="B7" s="27">
        <v>10014</v>
      </c>
      <c r="C7" s="28">
        <v>96.36</v>
      </c>
      <c r="D7" s="32">
        <f t="shared" si="0"/>
        <v>103.92278953922789</v>
      </c>
      <c r="E7" s="29">
        <f>B7/C$53</f>
        <v>0.03136952701369245</v>
      </c>
      <c r="F7" s="29">
        <f>C7/D$53</f>
        <v>0.03252383765083115</v>
      </c>
      <c r="G7" s="30">
        <f t="shared" si="1"/>
        <v>0.8665432435226345</v>
      </c>
      <c r="H7" s="30">
        <f t="shared" si="1"/>
        <v>0.1600978820352713</v>
      </c>
      <c r="I7" s="4"/>
    </row>
    <row r="8" spans="1:9" ht="15">
      <c r="A8" s="14" t="s">
        <v>32</v>
      </c>
      <c r="B8" s="27">
        <v>3284</v>
      </c>
      <c r="C8" s="28">
        <v>45.18</v>
      </c>
      <c r="D8" s="32">
        <f t="shared" si="0"/>
        <v>72.68702965914122</v>
      </c>
      <c r="E8" s="29">
        <f>B8/C$53</f>
        <v>0.010287350380763532</v>
      </c>
      <c r="F8" s="29">
        <f>C8/D$53</f>
        <v>0.01524934604674711</v>
      </c>
      <c r="G8" s="30">
        <f t="shared" si="1"/>
        <v>0.876830593903398</v>
      </c>
      <c r="H8" s="30">
        <f t="shared" si="1"/>
        <v>0.1753472280820184</v>
      </c>
      <c r="I8" s="4"/>
    </row>
    <row r="9" spans="1:9" ht="15">
      <c r="A9" s="14" t="s">
        <v>4</v>
      </c>
      <c r="B9" s="27">
        <v>1843</v>
      </c>
      <c r="C9" s="28">
        <v>27.45</v>
      </c>
      <c r="D9" s="32">
        <f t="shared" si="0"/>
        <v>67.14025500910746</v>
      </c>
      <c r="E9" s="29">
        <f>B9/C$53</f>
        <v>0.005773321178972957</v>
      </c>
      <c r="F9" s="29">
        <f>C9/D$53</f>
        <v>0.00926504092481647</v>
      </c>
      <c r="G9" s="30">
        <f t="shared" si="1"/>
        <v>0.882603915082371</v>
      </c>
      <c r="H9" s="30">
        <f t="shared" si="1"/>
        <v>0.1846122690068349</v>
      </c>
      <c r="I9" s="4"/>
    </row>
    <row r="10" spans="1:9" ht="15">
      <c r="A10" s="14" t="s">
        <v>18</v>
      </c>
      <c r="B10" s="27">
        <v>1045</v>
      </c>
      <c r="C10" s="28">
        <v>16.32</v>
      </c>
      <c r="D10" s="32">
        <f t="shared" si="0"/>
        <v>64.03186274509804</v>
      </c>
      <c r="E10" s="29">
        <f>B10/C$53</f>
        <v>0.0032735326272527072</v>
      </c>
      <c r="F10" s="29">
        <f>C10/D$53</f>
        <v>0.005508395915956459</v>
      </c>
      <c r="G10" s="30">
        <f t="shared" si="1"/>
        <v>0.8858774477096237</v>
      </c>
      <c r="H10" s="30">
        <f t="shared" si="1"/>
        <v>0.19012066492279134</v>
      </c>
      <c r="I10" s="4"/>
    </row>
    <row r="11" spans="1:9" ht="15">
      <c r="A11" s="14" t="s">
        <v>49</v>
      </c>
      <c r="B11" s="27">
        <v>2966</v>
      </c>
      <c r="C11" s="28">
        <v>53.25</v>
      </c>
      <c r="D11" s="32">
        <f t="shared" si="0"/>
        <v>55.69953051643193</v>
      </c>
      <c r="E11" s="29">
        <f>B11/C$53</f>
        <v>0.009291194040604335</v>
      </c>
      <c r="F11" s="29">
        <f>C11/D$53</f>
        <v>0.017973166821365287</v>
      </c>
      <c r="G11" s="30">
        <f t="shared" si="1"/>
        <v>0.895168641750228</v>
      </c>
      <c r="H11" s="30">
        <f t="shared" si="1"/>
        <v>0.20809383174415663</v>
      </c>
      <c r="I11" s="4"/>
    </row>
    <row r="12" spans="1:9" ht="15">
      <c r="A12" s="14" t="s">
        <v>35</v>
      </c>
      <c r="B12" s="27">
        <v>1314</v>
      </c>
      <c r="C12" s="28">
        <v>25.36</v>
      </c>
      <c r="D12" s="32">
        <f t="shared" si="0"/>
        <v>51.813880126182966</v>
      </c>
      <c r="E12" s="29">
        <f>B12/C$53</f>
        <v>0.00411619317914838</v>
      </c>
      <c r="F12" s="29">
        <f>C12/D$53</f>
        <v>0.008559615222344106</v>
      </c>
      <c r="G12" s="30">
        <f t="shared" si="1"/>
        <v>0.8992848349293764</v>
      </c>
      <c r="H12" s="30">
        <f t="shared" si="1"/>
        <v>0.21665344696650074</v>
      </c>
      <c r="I12" s="4"/>
    </row>
    <row r="13" spans="1:9" ht="15">
      <c r="A13" s="14" t="s">
        <v>21</v>
      </c>
      <c r="B13" s="27">
        <v>1470</v>
      </c>
      <c r="C13" s="28">
        <v>38.17</v>
      </c>
      <c r="D13" s="32">
        <f t="shared" si="0"/>
        <v>38.511920356300756</v>
      </c>
      <c r="E13" s="29">
        <f>B13/C$53</f>
        <v>0.004604873647905722</v>
      </c>
      <c r="F13" s="29">
        <f>C13/D$53</f>
        <v>0.01288330098725846</v>
      </c>
      <c r="G13" s="30">
        <f t="shared" si="1"/>
        <v>0.9038897085772821</v>
      </c>
      <c r="H13" s="30">
        <f t="shared" si="1"/>
        <v>0.2295367479537592</v>
      </c>
      <c r="I13" s="4"/>
    </row>
    <row r="14" spans="1:9" ht="15">
      <c r="A14" s="14" t="s">
        <v>31</v>
      </c>
      <c r="B14" s="27">
        <v>1155</v>
      </c>
      <c r="C14" s="28">
        <v>30.06</v>
      </c>
      <c r="D14" s="32">
        <f t="shared" si="0"/>
        <v>38.423153692614775</v>
      </c>
      <c r="E14" s="29">
        <f>B14/C$53</f>
        <v>0.0036181150090687816</v>
      </c>
      <c r="F14" s="29">
        <f>C14/D$53</f>
        <v>0.010145979242258038</v>
      </c>
      <c r="G14" s="30">
        <f t="shared" si="1"/>
        <v>0.907507823586351</v>
      </c>
      <c r="H14" s="30">
        <f t="shared" si="1"/>
        <v>0.23968272719601724</v>
      </c>
      <c r="I14" s="4"/>
    </row>
    <row r="15" spans="1:9" ht="15">
      <c r="A15" s="14" t="s">
        <v>43</v>
      </c>
      <c r="B15" s="28">
        <v>325</v>
      </c>
      <c r="C15" s="28">
        <v>8.48</v>
      </c>
      <c r="D15" s="32">
        <f t="shared" si="0"/>
        <v>38.325471698113205</v>
      </c>
      <c r="E15" s="29">
        <f>B15/C$53</f>
        <v>0.0010180843099111291</v>
      </c>
      <c r="F15" s="29">
        <f>C15/D$53</f>
        <v>0.0028622057210361995</v>
      </c>
      <c r="G15" s="30">
        <f t="shared" si="1"/>
        <v>0.9085259078962621</v>
      </c>
      <c r="H15" s="30">
        <f t="shared" si="1"/>
        <v>0.24254493291705345</v>
      </c>
      <c r="I15" s="4"/>
    </row>
    <row r="16" spans="1:9" ht="15">
      <c r="A16" s="14" t="s">
        <v>51</v>
      </c>
      <c r="B16" s="27">
        <v>1698</v>
      </c>
      <c r="C16" s="28">
        <v>45.85</v>
      </c>
      <c r="D16" s="32">
        <f t="shared" si="0"/>
        <v>37.033805888767716</v>
      </c>
      <c r="E16" s="29">
        <f>B16/C$53</f>
        <v>0.005319098948397222</v>
      </c>
      <c r="F16" s="29">
        <f>C16/D$53</f>
        <v>0.015475487300649734</v>
      </c>
      <c r="G16" s="30">
        <f t="shared" si="1"/>
        <v>0.9138450068446593</v>
      </c>
      <c r="H16" s="30">
        <f t="shared" si="1"/>
        <v>0.25802042021770316</v>
      </c>
      <c r="I16" s="4"/>
    </row>
    <row r="17" spans="1:9" ht="15">
      <c r="A17" s="14" t="s">
        <v>9</v>
      </c>
      <c r="B17" s="28">
        <v>324</v>
      </c>
      <c r="C17" s="28">
        <v>9.46</v>
      </c>
      <c r="D17" s="32">
        <f t="shared" si="0"/>
        <v>34.24947145877378</v>
      </c>
      <c r="E17" s="29">
        <f>B17/C$53</f>
        <v>0.0010149517428037103</v>
      </c>
      <c r="F17" s="29">
        <f>C17/D$53</f>
        <v>0.003192979495401232</v>
      </c>
      <c r="G17" s="30">
        <f t="shared" si="1"/>
        <v>0.914859958587463</v>
      </c>
      <c r="H17" s="30">
        <f t="shared" si="1"/>
        <v>0.26121339971310437</v>
      </c>
      <c r="I17" s="4"/>
    </row>
    <row r="18" spans="1:9" ht="15">
      <c r="A18" s="14" t="s">
        <v>38</v>
      </c>
      <c r="B18" s="28">
        <v>336</v>
      </c>
      <c r="C18" s="28">
        <v>10.64</v>
      </c>
      <c r="D18" s="32">
        <f t="shared" si="0"/>
        <v>31.57894736842105</v>
      </c>
      <c r="E18" s="29">
        <f>B18/C$53</f>
        <v>0.0010525425480927366</v>
      </c>
      <c r="F18" s="29">
        <f>C18/D$53</f>
        <v>0.0035912581216774957</v>
      </c>
      <c r="G18" s="30">
        <f t="shared" si="1"/>
        <v>0.9159125011355558</v>
      </c>
      <c r="H18" s="30">
        <f t="shared" si="1"/>
        <v>0.26480465783478185</v>
      </c>
      <c r="I18" s="4"/>
    </row>
    <row r="19" spans="1:9" ht="15">
      <c r="A19" s="14" t="s">
        <v>29</v>
      </c>
      <c r="B19" s="28">
        <v>249</v>
      </c>
      <c r="C19" s="28">
        <v>8.67</v>
      </c>
      <c r="D19" s="32">
        <f t="shared" si="0"/>
        <v>28.719723183391004</v>
      </c>
      <c r="E19" s="29">
        <f>B19/C$53</f>
        <v>0.0007800092097472958</v>
      </c>
      <c r="F19" s="29">
        <f>C19/D$53</f>
        <v>0.002926335330351869</v>
      </c>
      <c r="G19" s="30">
        <f t="shared" si="1"/>
        <v>0.9166925103453031</v>
      </c>
      <c r="H19" s="30">
        <f t="shared" si="1"/>
        <v>0.2677309931651337</v>
      </c>
      <c r="I19" s="4"/>
    </row>
    <row r="20" spans="1:9" ht="15">
      <c r="A20" s="14" t="s">
        <v>24</v>
      </c>
      <c r="B20" s="28">
        <v>682</v>
      </c>
      <c r="C20" s="28">
        <v>24.2</v>
      </c>
      <c r="D20" s="32">
        <f t="shared" si="0"/>
        <v>28.181818181818183</v>
      </c>
      <c r="E20" s="29">
        <f>B20/C$53</f>
        <v>0.0021364107672596617</v>
      </c>
      <c r="F20" s="29">
        <f>C20/D$53</f>
        <v>0.008168087081258966</v>
      </c>
      <c r="G20" s="30">
        <f t="shared" si="1"/>
        <v>0.9188289211125628</v>
      </c>
      <c r="H20" s="30">
        <f t="shared" si="1"/>
        <v>0.2758990802463927</v>
      </c>
      <c r="I20" s="4"/>
    </row>
    <row r="21" spans="1:9" ht="15">
      <c r="A21" s="14" t="s">
        <v>7</v>
      </c>
      <c r="B21" s="27">
        <v>1684</v>
      </c>
      <c r="C21" s="28">
        <v>65.18</v>
      </c>
      <c r="D21" s="32">
        <f t="shared" si="0"/>
        <v>25.836146057072717</v>
      </c>
      <c r="E21" s="29">
        <f>B21/C$53</f>
        <v>0.005275243008893358</v>
      </c>
      <c r="F21" s="29">
        <f>C21/D$53</f>
        <v>0.021999831237870224</v>
      </c>
      <c r="G21" s="30">
        <f t="shared" si="1"/>
        <v>0.9241041641214561</v>
      </c>
      <c r="H21" s="30">
        <f t="shared" si="1"/>
        <v>0.29789891148426295</v>
      </c>
      <c r="I21" s="4"/>
    </row>
    <row r="22" spans="1:9" ht="15">
      <c r="A22" s="14" t="s">
        <v>30</v>
      </c>
      <c r="B22" s="28">
        <v>213</v>
      </c>
      <c r="C22" s="28">
        <v>8.92</v>
      </c>
      <c r="D22" s="32">
        <f t="shared" si="0"/>
        <v>23.878923766816143</v>
      </c>
      <c r="E22" s="29">
        <f>B22/C$53</f>
        <v>0.0006672367938802169</v>
      </c>
      <c r="F22" s="29">
        <f>C22/D$53</f>
        <v>0.003010716395240908</v>
      </c>
      <c r="G22" s="30">
        <f t="shared" si="1"/>
        <v>0.9247714009153364</v>
      </c>
      <c r="H22" s="30">
        <f t="shared" si="1"/>
        <v>0.30090962787950387</v>
      </c>
      <c r="I22" s="4"/>
    </row>
    <row r="23" spans="1:9" ht="15">
      <c r="A23" s="14" t="s">
        <v>40</v>
      </c>
      <c r="B23" s="27">
        <v>1325</v>
      </c>
      <c r="C23" s="28">
        <v>60.49</v>
      </c>
      <c r="D23" s="32">
        <f t="shared" si="0"/>
        <v>21.904447016035707</v>
      </c>
      <c r="E23" s="29">
        <f>B23/C$53</f>
        <v>0.004150651417329987</v>
      </c>
      <c r="F23" s="29">
        <f>C23/D$53</f>
        <v>0.02041684246055185</v>
      </c>
      <c r="G23" s="30">
        <f t="shared" si="1"/>
        <v>0.9289220523326663</v>
      </c>
      <c r="H23" s="30">
        <f t="shared" si="1"/>
        <v>0.32132647034005574</v>
      </c>
      <c r="I23" s="4"/>
    </row>
    <row r="24" spans="1:9" ht="15">
      <c r="A24" s="14" t="s">
        <v>26</v>
      </c>
      <c r="B24" s="28">
        <v>213</v>
      </c>
      <c r="C24" s="28">
        <v>9.92</v>
      </c>
      <c r="D24" s="32">
        <f t="shared" si="0"/>
        <v>21.471774193548388</v>
      </c>
      <c r="E24" s="29">
        <f>B24/C$53</f>
        <v>0.0006672367938802169</v>
      </c>
      <c r="F24" s="29">
        <f>C24/D$53</f>
        <v>0.0033482406547970635</v>
      </c>
      <c r="G24" s="30">
        <f t="shared" si="1"/>
        <v>0.9295892891265466</v>
      </c>
      <c r="H24" s="30">
        <f t="shared" si="1"/>
        <v>0.3246747109948528</v>
      </c>
      <c r="I24" s="4"/>
    </row>
    <row r="25" spans="1:9" ht="15">
      <c r="A25" s="14" t="s">
        <v>19</v>
      </c>
      <c r="B25" s="28">
        <v>361</v>
      </c>
      <c r="C25" s="28">
        <v>17.5</v>
      </c>
      <c r="D25" s="32">
        <f t="shared" si="0"/>
        <v>20.62857142857143</v>
      </c>
      <c r="E25" s="29">
        <f>B25/C$53</f>
        <v>0.001130856725778208</v>
      </c>
      <c r="F25" s="29">
        <f>C25/D$53</f>
        <v>0.005906674542232723</v>
      </c>
      <c r="G25" s="30">
        <f t="shared" si="1"/>
        <v>0.9307201458523248</v>
      </c>
      <c r="H25" s="30">
        <f t="shared" si="1"/>
        <v>0.3305813855370855</v>
      </c>
      <c r="I25" s="4"/>
    </row>
    <row r="26" spans="1:9" ht="15">
      <c r="A26" s="14" t="s">
        <v>8</v>
      </c>
      <c r="B26" s="27">
        <v>2880</v>
      </c>
      <c r="C26" s="28">
        <v>140.85</v>
      </c>
      <c r="D26" s="32">
        <f t="shared" si="0"/>
        <v>20.447284345047922</v>
      </c>
      <c r="E26" s="29">
        <f>B26/C$53</f>
        <v>0.009021793269366312</v>
      </c>
      <c r="F26" s="29">
        <f>C26/D$53</f>
        <v>0.04754029195848451</v>
      </c>
      <c r="G26" s="30">
        <f t="shared" si="1"/>
        <v>0.9397419391216911</v>
      </c>
      <c r="H26" s="30">
        <f t="shared" si="1"/>
        <v>0.37812167749557</v>
      </c>
      <c r="I26" s="4"/>
    </row>
    <row r="27" spans="1:9" ht="15">
      <c r="A27" s="14" t="s">
        <v>3</v>
      </c>
      <c r="B27" s="27">
        <v>1496</v>
      </c>
      <c r="C27" s="28">
        <v>73.27</v>
      </c>
      <c r="D27" s="32">
        <f t="shared" si="0"/>
        <v>20.417633410672856</v>
      </c>
      <c r="E27" s="29">
        <f>B27/C$53</f>
        <v>0.004686320392698612</v>
      </c>
      <c r="F27" s="29">
        <f>C27/D$53</f>
        <v>0.024730402497679518</v>
      </c>
      <c r="G27" s="30">
        <f t="shared" si="1"/>
        <v>0.9444282595143897</v>
      </c>
      <c r="H27" s="30">
        <f t="shared" si="1"/>
        <v>0.4028520799932495</v>
      </c>
      <c r="I27" s="4"/>
    </row>
    <row r="28" spans="1:9" ht="15">
      <c r="A28" s="14" t="s">
        <v>48</v>
      </c>
      <c r="B28" s="27">
        <v>2424</v>
      </c>
      <c r="C28" s="28">
        <v>122.49</v>
      </c>
      <c r="D28" s="32">
        <f t="shared" si="0"/>
        <v>19.78937056086211</v>
      </c>
      <c r="E28" s="29">
        <f>B28/C$53</f>
        <v>0.007593342668383313</v>
      </c>
      <c r="F28" s="29">
        <f>C28/D$53</f>
        <v>0.0413433465530335</v>
      </c>
      <c r="G28" s="30">
        <f t="shared" si="1"/>
        <v>0.952021602182773</v>
      </c>
      <c r="H28" s="30">
        <f t="shared" si="1"/>
        <v>0.444195426546283</v>
      </c>
      <c r="I28" s="4"/>
    </row>
    <row r="29" spans="1:9" ht="15">
      <c r="A29" s="14" t="s">
        <v>17</v>
      </c>
      <c r="B29" s="28">
        <v>623</v>
      </c>
      <c r="C29" s="28">
        <v>32.09</v>
      </c>
      <c r="D29" s="32">
        <f t="shared" si="0"/>
        <v>19.41414770956684</v>
      </c>
      <c r="E29" s="29">
        <f>B29/C$53</f>
        <v>0.0019515893079219489</v>
      </c>
      <c r="F29" s="29">
        <f>C29/D$53</f>
        <v>0.010831153489157034</v>
      </c>
      <c r="G29" s="30">
        <f t="shared" si="1"/>
        <v>0.9539731914906949</v>
      </c>
      <c r="H29" s="30">
        <f t="shared" si="1"/>
        <v>0.45502658003544005</v>
      </c>
      <c r="I29" s="4"/>
    </row>
    <row r="30" spans="1:9" ht="15">
      <c r="A30" s="14" t="s">
        <v>23</v>
      </c>
      <c r="B30" s="27">
        <v>1546</v>
      </c>
      <c r="C30" s="28">
        <v>81.08</v>
      </c>
      <c r="D30" s="32">
        <f t="shared" si="0"/>
        <v>19.067587567834238</v>
      </c>
      <c r="E30" s="29">
        <f>B30/C$53</f>
        <v>0.004842948748069556</v>
      </c>
      <c r="F30" s="29">
        <f>C30/D$53</f>
        <v>0.027366466964813096</v>
      </c>
      <c r="G30" s="30">
        <f t="shared" si="1"/>
        <v>0.9588161402387645</v>
      </c>
      <c r="H30" s="30">
        <f t="shared" si="1"/>
        <v>0.48239304700025315</v>
      </c>
      <c r="I30" s="4"/>
    </row>
    <row r="31" spans="1:9" ht="15">
      <c r="A31" s="14" t="s">
        <v>5</v>
      </c>
      <c r="B31" s="28">
        <v>229</v>
      </c>
      <c r="C31" s="28">
        <v>12.94</v>
      </c>
      <c r="D31" s="32">
        <f t="shared" si="0"/>
        <v>17.69706336939722</v>
      </c>
      <c r="E31" s="29">
        <f>B31/C$53</f>
        <v>0.0007173578675989187</v>
      </c>
      <c r="F31" s="29">
        <f>C31/D$53</f>
        <v>0.004367563918656653</v>
      </c>
      <c r="G31" s="30">
        <f t="shared" si="1"/>
        <v>0.9595334981063635</v>
      </c>
      <c r="H31" s="30">
        <f t="shared" si="1"/>
        <v>0.4867606109189098</v>
      </c>
      <c r="I31" s="4"/>
    </row>
    <row r="32" spans="1:9" ht="15">
      <c r="A32" s="14" t="s">
        <v>14</v>
      </c>
      <c r="B32" s="27">
        <v>1729</v>
      </c>
      <c r="C32" s="28">
        <v>102.07</v>
      </c>
      <c r="D32" s="32">
        <f t="shared" si="0"/>
        <v>16.93935534437151</v>
      </c>
      <c r="E32" s="29">
        <f>B32/C$53</f>
        <v>0.005416208528727207</v>
      </c>
      <c r="F32" s="29">
        <f>C32/D$53</f>
        <v>0.0344511011728968</v>
      </c>
      <c r="G32" s="30">
        <f t="shared" si="1"/>
        <v>0.9649497066350907</v>
      </c>
      <c r="H32" s="30">
        <f t="shared" si="1"/>
        <v>0.5212117120918066</v>
      </c>
      <c r="I32" s="4"/>
    </row>
    <row r="33" spans="1:9" ht="15">
      <c r="A33" s="14" t="s">
        <v>6</v>
      </c>
      <c r="B33" s="28">
        <v>951</v>
      </c>
      <c r="C33" s="28">
        <v>57.41</v>
      </c>
      <c r="D33" s="32">
        <f t="shared" si="0"/>
        <v>16.56505835220345</v>
      </c>
      <c r="E33" s="29">
        <f>B33/C$53</f>
        <v>0.0029790713191553348</v>
      </c>
      <c r="F33" s="29">
        <f>C33/D$53</f>
        <v>0.019377267741118892</v>
      </c>
      <c r="G33" s="30">
        <f t="shared" si="1"/>
        <v>0.967928777954246</v>
      </c>
      <c r="H33" s="30">
        <f t="shared" si="1"/>
        <v>0.5405889798329255</v>
      </c>
      <c r="I33" s="4"/>
    </row>
    <row r="34" spans="1:9" ht="15">
      <c r="A34" s="14" t="s">
        <v>46</v>
      </c>
      <c r="B34" s="28">
        <v>197</v>
      </c>
      <c r="C34" s="28">
        <v>12.03</v>
      </c>
      <c r="D34" s="32">
        <f aca="true" t="shared" si="2" ref="D34:D52">B34/C34</f>
        <v>16.37572734829593</v>
      </c>
      <c r="E34" s="29">
        <f>B34/C$53</f>
        <v>0.0006171157201615152</v>
      </c>
      <c r="F34" s="29">
        <f>C34/D$53</f>
        <v>0.004060416842460552</v>
      </c>
      <c r="G34" s="30">
        <f t="shared" si="1"/>
        <v>0.9685458936744076</v>
      </c>
      <c r="H34" s="30">
        <f t="shared" si="1"/>
        <v>0.544649396675386</v>
      </c>
      <c r="I34" s="4"/>
    </row>
    <row r="35" spans="1:9" ht="15">
      <c r="A35" s="14" t="s">
        <v>15</v>
      </c>
      <c r="B35" s="28">
        <v>197</v>
      </c>
      <c r="C35" s="28">
        <v>12.52</v>
      </c>
      <c r="D35" s="32">
        <f t="shared" si="2"/>
        <v>15.73482428115016</v>
      </c>
      <c r="E35" s="29">
        <f>B35/C$53</f>
        <v>0.0006171157201615152</v>
      </c>
      <c r="F35" s="29">
        <f>C35/D$53</f>
        <v>0.004225803729643068</v>
      </c>
      <c r="G35" s="30">
        <f t="shared" si="1"/>
        <v>0.9691630093945691</v>
      </c>
      <c r="H35" s="30">
        <f t="shared" si="1"/>
        <v>0.5488752004050291</v>
      </c>
      <c r="I35" s="4"/>
    </row>
    <row r="36" spans="1:9" ht="15">
      <c r="A36" s="14" t="s">
        <v>45</v>
      </c>
      <c r="B36" s="28">
        <v>287</v>
      </c>
      <c r="C36" s="28">
        <v>18.8</v>
      </c>
      <c r="D36" s="32">
        <f t="shared" si="2"/>
        <v>15.26595744680851</v>
      </c>
      <c r="E36" s="29">
        <f>B36/C$53</f>
        <v>0.0008990467598292125</v>
      </c>
      <c r="F36" s="29">
        <f>C36/D$53</f>
        <v>0.006345456079655726</v>
      </c>
      <c r="G36" s="30">
        <f t="shared" si="1"/>
        <v>0.9700620561543983</v>
      </c>
      <c r="H36" s="30">
        <f t="shared" si="1"/>
        <v>0.5552206564846849</v>
      </c>
      <c r="I36" s="4"/>
    </row>
    <row r="37" spans="1:9" ht="15">
      <c r="A37" s="14" t="s">
        <v>11</v>
      </c>
      <c r="B37" s="28">
        <v>494</v>
      </c>
      <c r="C37" s="28">
        <v>35.73</v>
      </c>
      <c r="D37" s="32">
        <f t="shared" si="2"/>
        <v>13.825916596697454</v>
      </c>
      <c r="E37" s="29">
        <f>B37/C$53</f>
        <v>0.0015474881510649163</v>
      </c>
      <c r="F37" s="29">
        <f>C37/D$53</f>
        <v>0.01205974179394144</v>
      </c>
      <c r="G37" s="30">
        <f t="shared" si="1"/>
        <v>0.9716095443054632</v>
      </c>
      <c r="H37" s="30">
        <f t="shared" si="1"/>
        <v>0.5672803982786263</v>
      </c>
      <c r="I37" s="4"/>
    </row>
    <row r="38" spans="1:9" ht="15">
      <c r="A38" s="14" t="s">
        <v>50</v>
      </c>
      <c r="B38" s="28">
        <v>929</v>
      </c>
      <c r="C38" s="28">
        <v>67.49</v>
      </c>
      <c r="D38" s="32">
        <f t="shared" si="2"/>
        <v>13.765002222551491</v>
      </c>
      <c r="E38" s="29">
        <f>B38/C$53</f>
        <v>0.00291015484279212</v>
      </c>
      <c r="F38" s="29">
        <f>C38/D$53</f>
        <v>0.02277951227744494</v>
      </c>
      <c r="G38" s="30">
        <f t="shared" si="1"/>
        <v>0.9745196991482553</v>
      </c>
      <c r="H38" s="30">
        <f t="shared" si="1"/>
        <v>0.5900599105560712</v>
      </c>
      <c r="I38" s="4"/>
    </row>
    <row r="39" spans="1:9" ht="15">
      <c r="A39" s="14" t="s">
        <v>13</v>
      </c>
      <c r="B39" s="27">
        <v>1123</v>
      </c>
      <c r="C39" s="28">
        <v>85.36</v>
      </c>
      <c r="D39" s="32">
        <f t="shared" si="2"/>
        <v>13.156044985941893</v>
      </c>
      <c r="E39" s="29">
        <f>B39/C$53</f>
        <v>0.0035178728616313782</v>
      </c>
      <c r="F39" s="29">
        <f>C39/D$53</f>
        <v>0.02881107079571344</v>
      </c>
      <c r="G39" s="30">
        <f t="shared" si="1"/>
        <v>0.9780375720098867</v>
      </c>
      <c r="H39" s="30">
        <f t="shared" si="1"/>
        <v>0.6188709813517846</v>
      </c>
      <c r="I39" s="4"/>
    </row>
    <row r="40" spans="1:9" ht="15">
      <c r="A40" s="14" t="s">
        <v>20</v>
      </c>
      <c r="B40" s="28">
        <v>534</v>
      </c>
      <c r="C40" s="28">
        <v>47.13</v>
      </c>
      <c r="D40" s="32">
        <f t="shared" si="2"/>
        <v>11.330362826225334</v>
      </c>
      <c r="E40" s="29">
        <f>B40/C$53</f>
        <v>0.0016727908353616706</v>
      </c>
      <c r="F40" s="29">
        <f>C40/D$53</f>
        <v>0.015907518352881615</v>
      </c>
      <c r="G40" s="30">
        <f t="shared" si="1"/>
        <v>0.9797103628452484</v>
      </c>
      <c r="H40" s="30">
        <f t="shared" si="1"/>
        <v>0.6347784997046663</v>
      </c>
      <c r="I40" s="4"/>
    </row>
    <row r="41" spans="1:9" ht="15">
      <c r="A41" s="14" t="s">
        <v>47</v>
      </c>
      <c r="B41" s="28">
        <v>403</v>
      </c>
      <c r="C41" s="28">
        <v>39.51</v>
      </c>
      <c r="D41" s="32">
        <f t="shared" si="2"/>
        <v>10.199949379903822</v>
      </c>
      <c r="E41" s="29">
        <f>B41/C$53</f>
        <v>0.0012624245442898001</v>
      </c>
      <c r="F41" s="29">
        <f>C41/D$53</f>
        <v>0.013335583495063707</v>
      </c>
      <c r="G41" s="30">
        <f t="shared" si="1"/>
        <v>0.9809727873895382</v>
      </c>
      <c r="H41" s="30">
        <f t="shared" si="1"/>
        <v>0.64811408319973</v>
      </c>
      <c r="I41" s="4"/>
    </row>
    <row r="42" spans="1:9" ht="15">
      <c r="A42" s="14" t="s">
        <v>10</v>
      </c>
      <c r="B42" s="28">
        <v>906</v>
      </c>
      <c r="C42" s="28">
        <v>97.43</v>
      </c>
      <c r="D42" s="32">
        <f t="shared" si="2"/>
        <v>9.298983885866775</v>
      </c>
      <c r="E42" s="29">
        <f>B42/C$53</f>
        <v>0.002838105799321486</v>
      </c>
      <c r="F42" s="29">
        <f>C42/D$53</f>
        <v>0.032884988608556244</v>
      </c>
      <c r="G42" s="30">
        <f t="shared" si="1"/>
        <v>0.9838108931888597</v>
      </c>
      <c r="H42" s="30">
        <f t="shared" si="1"/>
        <v>0.6809990718082862</v>
      </c>
      <c r="I42" s="4"/>
    </row>
    <row r="43" spans="1:9" ht="15">
      <c r="A43" s="14" t="s">
        <v>39</v>
      </c>
      <c r="B43" s="28">
        <v>725</v>
      </c>
      <c r="C43" s="28">
        <v>85.41</v>
      </c>
      <c r="D43" s="32">
        <f t="shared" si="2"/>
        <v>8.488467392576982</v>
      </c>
      <c r="E43" s="29">
        <f>B43/C$53</f>
        <v>0.0022711111528786725</v>
      </c>
      <c r="F43" s="29">
        <f>C43/D$53</f>
        <v>0.02882794700869125</v>
      </c>
      <c r="G43" s="30">
        <f t="shared" si="1"/>
        <v>0.9860820043417384</v>
      </c>
      <c r="H43" s="30">
        <f t="shared" si="1"/>
        <v>0.7098270188169775</v>
      </c>
      <c r="I43" s="4"/>
    </row>
    <row r="44" spans="1:9" ht="15">
      <c r="A44" s="14" t="s">
        <v>36</v>
      </c>
      <c r="B44" s="28">
        <v>168</v>
      </c>
      <c r="C44" s="28">
        <v>21.92</v>
      </c>
      <c r="D44" s="32">
        <f t="shared" si="2"/>
        <v>7.664233576642335</v>
      </c>
      <c r="E44" s="29">
        <f>B44/C$53</f>
        <v>0.0005262712740463683</v>
      </c>
      <c r="F44" s="29">
        <f>C44/D$53</f>
        <v>0.007398531769470931</v>
      </c>
      <c r="G44" s="30">
        <f t="shared" si="1"/>
        <v>0.9866082756157848</v>
      </c>
      <c r="H44" s="30">
        <f t="shared" si="1"/>
        <v>0.7172255505864484</v>
      </c>
      <c r="I44" s="4"/>
    </row>
    <row r="45" spans="1:9" ht="15">
      <c r="A45" s="14" t="s">
        <v>42</v>
      </c>
      <c r="B45" s="28">
        <v>287</v>
      </c>
      <c r="C45" s="28">
        <v>39.12</v>
      </c>
      <c r="D45" s="32">
        <f t="shared" si="2"/>
        <v>7.33640081799591</v>
      </c>
      <c r="E45" s="29">
        <f>B45/C$53</f>
        <v>0.0008990467598292125</v>
      </c>
      <c r="F45" s="29">
        <f>C45/D$53</f>
        <v>0.013203949033836806</v>
      </c>
      <c r="G45" s="30">
        <f t="shared" si="1"/>
        <v>0.987507322375614</v>
      </c>
      <c r="H45" s="30">
        <f t="shared" si="1"/>
        <v>0.7304294996202852</v>
      </c>
      <c r="I45" s="4"/>
    </row>
    <row r="46" spans="1:9" ht="15">
      <c r="A46" s="14" t="s">
        <v>34</v>
      </c>
      <c r="B46" s="28">
        <v>781</v>
      </c>
      <c r="C46" s="28">
        <v>119.78</v>
      </c>
      <c r="D46" s="32">
        <f t="shared" si="2"/>
        <v>6.52028719318751</v>
      </c>
      <c r="E46" s="29">
        <f>B46/C$53</f>
        <v>0.0024465349108941286</v>
      </c>
      <c r="F46" s="29">
        <f>C46/D$53</f>
        <v>0.04042865580963632</v>
      </c>
      <c r="G46" s="30">
        <f t="shared" si="1"/>
        <v>0.9899538572865081</v>
      </c>
      <c r="H46" s="30">
        <f t="shared" si="1"/>
        <v>0.7708581554299215</v>
      </c>
      <c r="I46" s="4"/>
    </row>
    <row r="47" spans="1:9" ht="15">
      <c r="A47" s="14" t="s">
        <v>28</v>
      </c>
      <c r="B47" s="28">
        <v>722</v>
      </c>
      <c r="C47" s="28">
        <v>123.11</v>
      </c>
      <c r="D47" s="32">
        <f t="shared" si="2"/>
        <v>5.864673868897734</v>
      </c>
      <c r="E47" s="29">
        <f>B47/C$53</f>
        <v>0.002261713451556416</v>
      </c>
      <c r="F47" s="29">
        <f>C47/D$53</f>
        <v>0.041552611593958316</v>
      </c>
      <c r="G47" s="30">
        <f t="shared" si="1"/>
        <v>0.9922155707380645</v>
      </c>
      <c r="H47" s="30">
        <f t="shared" si="1"/>
        <v>0.8124107670238798</v>
      </c>
      <c r="I47" s="4"/>
    </row>
    <row r="48" spans="1:9" ht="15">
      <c r="A48" s="14" t="s">
        <v>33</v>
      </c>
      <c r="B48" s="28">
        <v>287</v>
      </c>
      <c r="C48" s="28">
        <v>57.06</v>
      </c>
      <c r="D48" s="32">
        <f t="shared" si="2"/>
        <v>5.029793200140203</v>
      </c>
      <c r="E48" s="29">
        <f>B48/C$53</f>
        <v>0.0008990467598292125</v>
      </c>
      <c r="F48" s="29">
        <f>C48/D$53</f>
        <v>0.01925913425027424</v>
      </c>
      <c r="G48" s="30">
        <f t="shared" si="1"/>
        <v>0.9931146174978938</v>
      </c>
      <c r="H48" s="30">
        <f t="shared" si="1"/>
        <v>0.8316699012741541</v>
      </c>
      <c r="I48" s="4"/>
    </row>
    <row r="49" spans="1:9" ht="15">
      <c r="A49" s="14" t="s">
        <v>41</v>
      </c>
      <c r="B49" s="27">
        <v>1098</v>
      </c>
      <c r="C49" s="28">
        <v>238.27</v>
      </c>
      <c r="D49" s="32">
        <f t="shared" si="2"/>
        <v>4.608217568304864</v>
      </c>
      <c r="E49" s="29">
        <f>B49/C$53</f>
        <v>0.003439558683945907</v>
      </c>
      <c r="F49" s="29">
        <f>C49/D$53</f>
        <v>0.0804219053244452</v>
      </c>
      <c r="G49" s="30">
        <f t="shared" si="1"/>
        <v>0.9965541761818396</v>
      </c>
      <c r="H49" s="30">
        <f t="shared" si="1"/>
        <v>0.9120918065985992</v>
      </c>
      <c r="I49" s="4"/>
    </row>
    <row r="50" spans="1:9" ht="15">
      <c r="A50" s="14" t="s">
        <v>12</v>
      </c>
      <c r="B50" s="28">
        <v>565</v>
      </c>
      <c r="C50" s="28">
        <v>130.44</v>
      </c>
      <c r="D50" s="32">
        <f t="shared" si="2"/>
        <v>4.33149340693039</v>
      </c>
      <c r="E50" s="29">
        <f>B50/C$53</f>
        <v>0.0017699004156916552</v>
      </c>
      <c r="F50" s="29">
        <f>C50/D$53</f>
        <v>0.044026664416504935</v>
      </c>
      <c r="G50" s="30">
        <f t="shared" si="1"/>
        <v>0.9983240765975313</v>
      </c>
      <c r="H50" s="30">
        <f t="shared" si="1"/>
        <v>0.9561184710151042</v>
      </c>
      <c r="I50" s="4"/>
    </row>
    <row r="51" spans="1:9" ht="15">
      <c r="A51" s="14" t="s">
        <v>16</v>
      </c>
      <c r="B51" s="28">
        <v>351</v>
      </c>
      <c r="C51" s="28">
        <v>84.39</v>
      </c>
      <c r="D51" s="32">
        <f t="shared" si="2"/>
        <v>4.159260575897618</v>
      </c>
      <c r="E51" s="29">
        <f>B51/C$53</f>
        <v>0.0010995310547040195</v>
      </c>
      <c r="F51" s="29">
        <f>C51/D$53</f>
        <v>0.028483672263943972</v>
      </c>
      <c r="G51" s="30">
        <f t="shared" si="1"/>
        <v>0.9994236076522354</v>
      </c>
      <c r="H51" s="30">
        <f t="shared" si="1"/>
        <v>0.9846021432790482</v>
      </c>
      <c r="I51" s="4"/>
    </row>
    <row r="52" spans="1:9" ht="15">
      <c r="A52" s="14" t="s">
        <v>22</v>
      </c>
      <c r="B52" s="28">
        <v>184</v>
      </c>
      <c r="C52" s="28">
        <v>45.62</v>
      </c>
      <c r="D52" s="32">
        <f t="shared" si="2"/>
        <v>4.033318719859711</v>
      </c>
      <c r="E52" s="29">
        <f>B52/C$53</f>
        <v>0.00057639234776507</v>
      </c>
      <c r="F52" s="29">
        <f>C52/D$53</f>
        <v>0.015397856720951817</v>
      </c>
      <c r="G52" s="30">
        <f t="shared" si="1"/>
        <v>1.0000000000000004</v>
      </c>
      <c r="H52" s="30">
        <f t="shared" si="1"/>
        <v>1</v>
      </c>
      <c r="I52" s="4"/>
    </row>
    <row r="53" spans="1:10" ht="15">
      <c r="A53" s="2" t="s">
        <v>0</v>
      </c>
      <c r="B53" s="1"/>
      <c r="C53" s="6">
        <f>SUM(B2:B52)</f>
        <v>319227</v>
      </c>
      <c r="D53" s="8">
        <f>SUM(C2:C52)</f>
        <v>2962.75</v>
      </c>
      <c r="E53" s="8"/>
      <c r="H53" s="9"/>
      <c r="I53" s="9"/>
      <c r="J53" s="5"/>
    </row>
    <row r="56" ht="15">
      <c r="D56" s="9"/>
    </row>
    <row r="61" spans="1:9" ht="30">
      <c r="A61" s="7"/>
      <c r="B61" s="34" t="s">
        <v>59</v>
      </c>
      <c r="C61" s="34" t="s">
        <v>60</v>
      </c>
      <c r="I61"/>
    </row>
    <row r="62" spans="1:9" ht="15">
      <c r="A62" s="7"/>
      <c r="B62" s="29">
        <v>0</v>
      </c>
      <c r="C62" s="29">
        <v>0</v>
      </c>
      <c r="I62"/>
    </row>
    <row r="63" spans="1:9" ht="15">
      <c r="A63" s="7"/>
      <c r="B63" s="30">
        <v>0.7504440413874767</v>
      </c>
      <c r="C63" s="30">
        <v>0.09343009028773944</v>
      </c>
      <c r="I63"/>
    </row>
    <row r="64" spans="1:9" ht="15">
      <c r="A64" s="7"/>
      <c r="B64" s="30">
        <v>0.8083777374720811</v>
      </c>
      <c r="C64" s="30">
        <v>0.10607037380811746</v>
      </c>
      <c r="I64"/>
    </row>
    <row r="65" spans="1:9" ht="15">
      <c r="A65" s="7"/>
      <c r="B65" s="30">
        <v>0.8110936731542132</v>
      </c>
      <c r="C65" s="30">
        <v>0.10809214412285884</v>
      </c>
      <c r="I65"/>
    </row>
    <row r="66" spans="1:9" ht="15">
      <c r="A66" s="7"/>
      <c r="B66" s="30">
        <v>0.8198742587563083</v>
      </c>
      <c r="C66" s="30">
        <v>0.11482575310100414</v>
      </c>
      <c r="I66"/>
    </row>
    <row r="67" spans="1:9" ht="15">
      <c r="A67" s="7"/>
      <c r="B67" s="30">
        <v>0.835173716508942</v>
      </c>
      <c r="C67" s="30">
        <v>0.12757404438444014</v>
      </c>
      <c r="I67"/>
    </row>
    <row r="68" spans="1:9" ht="15">
      <c r="A68" s="7"/>
      <c r="B68" s="30">
        <v>0.8665432435226345</v>
      </c>
      <c r="C68" s="30">
        <v>0.1600978820352713</v>
      </c>
      <c r="I68"/>
    </row>
    <row r="69" spans="1:9" ht="15">
      <c r="A69" s="7"/>
      <c r="B69" s="30">
        <v>0.876830593903398</v>
      </c>
      <c r="C69" s="30">
        <v>0.1753472280820184</v>
      </c>
      <c r="I69"/>
    </row>
    <row r="70" spans="1:9" ht="15">
      <c r="A70" s="7"/>
      <c r="B70" s="30">
        <v>0.882603915082371</v>
      </c>
      <c r="C70" s="30">
        <v>0.1846122690068349</v>
      </c>
      <c r="I70"/>
    </row>
    <row r="71" spans="1:9" ht="15">
      <c r="A71" s="7"/>
      <c r="B71" s="30">
        <v>0.8858774477096237</v>
      </c>
      <c r="C71" s="30">
        <v>0.19012066492279134</v>
      </c>
      <c r="I71"/>
    </row>
    <row r="72" spans="1:9" ht="15">
      <c r="A72" s="7"/>
      <c r="B72" s="30">
        <v>0.895168641750228</v>
      </c>
      <c r="C72" s="30">
        <v>0.20809383174415663</v>
      </c>
      <c r="I72"/>
    </row>
    <row r="73" spans="1:9" ht="15">
      <c r="A73" s="7"/>
      <c r="B73" s="30">
        <v>0.8992848349293764</v>
      </c>
      <c r="C73" s="30">
        <v>0.21665344696650074</v>
      </c>
      <c r="I73"/>
    </row>
    <row r="74" spans="1:9" ht="15">
      <c r="A74" s="7"/>
      <c r="B74" s="30">
        <v>0.9038897085772821</v>
      </c>
      <c r="C74" s="30">
        <v>0.2295367479537592</v>
      </c>
      <c r="I74"/>
    </row>
    <row r="75" spans="1:9" ht="15">
      <c r="A75" s="7"/>
      <c r="B75" s="30">
        <v>0.907507823586351</v>
      </c>
      <c r="C75" s="30">
        <v>0.23968272719601724</v>
      </c>
      <c r="I75"/>
    </row>
    <row r="76" spans="1:9" ht="15">
      <c r="A76" s="7"/>
      <c r="B76" s="30">
        <v>0.9085259078962621</v>
      </c>
      <c r="C76" s="30">
        <v>0.24254493291705345</v>
      </c>
      <c r="I76"/>
    </row>
    <row r="77" spans="1:9" ht="15">
      <c r="A77" s="7"/>
      <c r="B77" s="30">
        <v>0.9138450068446593</v>
      </c>
      <c r="C77" s="30">
        <v>0.25802042021770316</v>
      </c>
      <c r="I77"/>
    </row>
    <row r="78" spans="1:9" ht="15">
      <c r="A78" s="7"/>
      <c r="B78" s="30">
        <v>0.914859958587463</v>
      </c>
      <c r="C78" s="30">
        <v>0.26121339971310437</v>
      </c>
      <c r="I78"/>
    </row>
    <row r="79" spans="1:9" ht="15">
      <c r="A79" s="7"/>
      <c r="B79" s="30">
        <v>0.9159125011355558</v>
      </c>
      <c r="C79" s="30">
        <v>0.26480465783478185</v>
      </c>
      <c r="I79"/>
    </row>
    <row r="80" spans="1:9" ht="15">
      <c r="A80" s="7"/>
      <c r="B80" s="30">
        <v>0.9166925103453031</v>
      </c>
      <c r="C80" s="30">
        <v>0.2677309931651337</v>
      </c>
      <c r="I80"/>
    </row>
    <row r="81" spans="1:9" ht="15">
      <c r="A81" s="7"/>
      <c r="B81" s="30">
        <v>0.9188289211125628</v>
      </c>
      <c r="C81" s="30">
        <v>0.2758990802463927</v>
      </c>
      <c r="I81"/>
    </row>
    <row r="82" spans="1:9" ht="15">
      <c r="A82" s="7"/>
      <c r="B82" s="30">
        <v>0.9241041641214561</v>
      </c>
      <c r="C82" s="30">
        <v>0.29789891148426295</v>
      </c>
      <c r="I82"/>
    </row>
    <row r="83" spans="1:9" ht="15">
      <c r="A83" s="7"/>
      <c r="B83" s="30">
        <v>0.9247714009153364</v>
      </c>
      <c r="C83" s="30">
        <v>0.30090962787950387</v>
      </c>
      <c r="I83"/>
    </row>
    <row r="84" spans="1:9" ht="15">
      <c r="A84" s="7"/>
      <c r="B84" s="30">
        <v>0.9289220523326663</v>
      </c>
      <c r="C84" s="30">
        <v>0.32132647034005574</v>
      </c>
      <c r="I84"/>
    </row>
    <row r="85" spans="1:9" ht="15">
      <c r="A85" s="7"/>
      <c r="B85" s="30">
        <v>0.9295892891265466</v>
      </c>
      <c r="C85" s="30">
        <v>0.3246747109948528</v>
      </c>
      <c r="I85"/>
    </row>
    <row r="86" spans="1:9" ht="15">
      <c r="A86" s="7"/>
      <c r="B86" s="30">
        <v>0.9307201458523248</v>
      </c>
      <c r="C86" s="30">
        <v>0.3305813855370855</v>
      </c>
      <c r="I86"/>
    </row>
    <row r="87" spans="1:9" ht="15">
      <c r="A87" s="7"/>
      <c r="B87" s="30">
        <v>0.9397419391216911</v>
      </c>
      <c r="C87" s="30">
        <v>0.37812167749557</v>
      </c>
      <c r="I87"/>
    </row>
    <row r="88" spans="1:9" ht="15">
      <c r="A88" s="7"/>
      <c r="B88" s="30">
        <v>0.9444282595143897</v>
      </c>
      <c r="C88" s="30">
        <v>0.4028520799932495</v>
      </c>
      <c r="I88"/>
    </row>
    <row r="89" spans="1:9" ht="15">
      <c r="A89" s="7"/>
      <c r="B89" s="30">
        <v>0.952021602182773</v>
      </c>
      <c r="C89" s="30">
        <v>0.444195426546283</v>
      </c>
      <c r="G89" s="31"/>
      <c r="I89"/>
    </row>
    <row r="90" spans="1:9" ht="15">
      <c r="A90" s="7"/>
      <c r="B90" s="30">
        <v>0.9539731914906949</v>
      </c>
      <c r="C90" s="30">
        <v>0.45502658003544005</v>
      </c>
      <c r="E90" s="35" t="s">
        <v>63</v>
      </c>
      <c r="G90" s="31"/>
      <c r="I90"/>
    </row>
    <row r="91" spans="1:9" ht="15">
      <c r="A91" s="7"/>
      <c r="B91" s="30">
        <v>0.9588161402387645</v>
      </c>
      <c r="C91" s="30">
        <v>0.48239304700025315</v>
      </c>
      <c r="E91" s="33">
        <v>0</v>
      </c>
      <c r="G91" s="31"/>
      <c r="I91"/>
    </row>
    <row r="92" spans="1:9" ht="15">
      <c r="A92" s="7"/>
      <c r="B92" s="30">
        <v>0.9595334981063635</v>
      </c>
      <c r="C92" s="30">
        <v>0.4867606109189098</v>
      </c>
      <c r="E92" s="33">
        <v>0.1</v>
      </c>
      <c r="G92" s="31"/>
      <c r="I92"/>
    </row>
    <row r="93" spans="1:9" ht="15">
      <c r="A93" s="7"/>
      <c r="B93" s="30">
        <v>0.9649497066350907</v>
      </c>
      <c r="C93" s="30">
        <v>0.5212117120918066</v>
      </c>
      <c r="E93" s="33">
        <v>0.2</v>
      </c>
      <c r="G93" s="31"/>
      <c r="I93"/>
    </row>
    <row r="94" spans="1:9" ht="15">
      <c r="A94" s="7"/>
      <c r="B94" s="30">
        <v>0.967928777954246</v>
      </c>
      <c r="C94" s="30">
        <v>0.5405889798329255</v>
      </c>
      <c r="E94" s="33">
        <v>0.3</v>
      </c>
      <c r="G94" s="31"/>
      <c r="I94"/>
    </row>
    <row r="95" spans="1:9" ht="15">
      <c r="A95" s="7"/>
      <c r="B95" s="30">
        <v>0.9685458936744076</v>
      </c>
      <c r="C95" s="30">
        <v>0.544649396675386</v>
      </c>
      <c r="E95" s="33">
        <v>0.4</v>
      </c>
      <c r="G95" s="31"/>
      <c r="I95"/>
    </row>
    <row r="96" spans="1:9" ht="15">
      <c r="A96" s="7"/>
      <c r="B96" s="30">
        <v>0.9691630093945691</v>
      </c>
      <c r="C96" s="30">
        <v>0.5488752004050291</v>
      </c>
      <c r="E96" s="33">
        <v>0.5</v>
      </c>
      <c r="G96" s="31"/>
      <c r="I96"/>
    </row>
    <row r="97" spans="1:9" ht="15">
      <c r="A97" s="7"/>
      <c r="B97" s="30">
        <v>0.9700620561543983</v>
      </c>
      <c r="C97" s="30">
        <v>0.5552206564846849</v>
      </c>
      <c r="E97" s="33">
        <v>0.6</v>
      </c>
      <c r="G97" s="31"/>
      <c r="I97"/>
    </row>
    <row r="98" spans="1:9" ht="15">
      <c r="A98" s="7"/>
      <c r="B98" s="30">
        <v>0.9716095443054632</v>
      </c>
      <c r="C98" s="30">
        <v>0.5672803982786263</v>
      </c>
      <c r="E98" s="33">
        <v>0.7</v>
      </c>
      <c r="G98" s="31"/>
      <c r="I98"/>
    </row>
    <row r="99" spans="1:9" ht="15">
      <c r="A99" s="7"/>
      <c r="B99" s="30">
        <v>0.9745196991482553</v>
      </c>
      <c r="C99" s="30">
        <v>0.5900599105560712</v>
      </c>
      <c r="E99" s="33">
        <v>0.8</v>
      </c>
      <c r="I99"/>
    </row>
    <row r="100" spans="1:9" ht="15">
      <c r="A100" s="7"/>
      <c r="B100" s="30">
        <v>0.9780375720098867</v>
      </c>
      <c r="C100" s="30">
        <v>0.6188709813517846</v>
      </c>
      <c r="E100" s="33">
        <v>0.9</v>
      </c>
      <c r="I100"/>
    </row>
    <row r="101" spans="1:9" ht="15">
      <c r="A101" s="7"/>
      <c r="B101" s="30">
        <v>0.9797103628452484</v>
      </c>
      <c r="C101" s="30">
        <v>0.6347784997046663</v>
      </c>
      <c r="E101" s="33">
        <v>1</v>
      </c>
      <c r="I101"/>
    </row>
    <row r="102" spans="1:9" ht="15">
      <c r="A102" s="7"/>
      <c r="B102" s="30">
        <v>0.9809727873895382</v>
      </c>
      <c r="C102" s="30">
        <v>0.64811408319973</v>
      </c>
      <c r="I102"/>
    </row>
    <row r="103" spans="1:9" ht="15">
      <c r="A103" s="7"/>
      <c r="B103" s="30">
        <v>0.9838108931888597</v>
      </c>
      <c r="C103" s="30">
        <v>0.6809990718082862</v>
      </c>
      <c r="I103"/>
    </row>
    <row r="104" spans="1:9" ht="15">
      <c r="A104" s="7"/>
      <c r="B104" s="30">
        <v>0.9860820043417384</v>
      </c>
      <c r="C104" s="30">
        <v>0.7098270188169775</v>
      </c>
      <c r="I104"/>
    </row>
    <row r="105" spans="1:9" ht="15">
      <c r="A105" s="7"/>
      <c r="B105" s="30">
        <v>0.9866082756157848</v>
      </c>
      <c r="C105" s="30">
        <v>0.7172255505864484</v>
      </c>
      <c r="I105"/>
    </row>
    <row r="106" spans="1:9" ht="15">
      <c r="A106" s="7"/>
      <c r="B106" s="30">
        <v>0.987507322375614</v>
      </c>
      <c r="C106" s="30">
        <v>0.7304294996202852</v>
      </c>
      <c r="I106"/>
    </row>
    <row r="107" spans="1:9" ht="15">
      <c r="A107" s="7"/>
      <c r="B107" s="30">
        <v>0.9899538572865081</v>
      </c>
      <c r="C107" s="30">
        <v>0.7708581554299215</v>
      </c>
      <c r="I107"/>
    </row>
    <row r="108" spans="1:9" ht="15">
      <c r="A108" s="7"/>
      <c r="B108" s="30">
        <v>0.9922155707380645</v>
      </c>
      <c r="C108" s="30">
        <v>0.8124107670238798</v>
      </c>
      <c r="I108"/>
    </row>
    <row r="109" spans="1:9" ht="15">
      <c r="A109" s="7"/>
      <c r="B109" s="30">
        <v>0.9931146174978938</v>
      </c>
      <c r="C109" s="30">
        <v>0.8316699012741541</v>
      </c>
      <c r="I109"/>
    </row>
    <row r="110" spans="1:9" ht="15">
      <c r="A110" s="7"/>
      <c r="B110" s="30">
        <v>0.9965541761818396</v>
      </c>
      <c r="C110" s="30">
        <v>0.9120918065985992</v>
      </c>
      <c r="I110"/>
    </row>
    <row r="111" spans="1:9" ht="15">
      <c r="A111" s="7"/>
      <c r="B111" s="30">
        <v>0.9983240765975313</v>
      </c>
      <c r="C111" s="30">
        <v>0.9561184710151042</v>
      </c>
      <c r="I111"/>
    </row>
    <row r="112" spans="1:9" ht="15">
      <c r="A112" s="7"/>
      <c r="B112" s="30">
        <v>0.9994236076522354</v>
      </c>
      <c r="C112" s="30">
        <v>0.9846021432790482</v>
      </c>
      <c r="I112"/>
    </row>
    <row r="113" spans="1:9" ht="15">
      <c r="A113" s="7"/>
      <c r="B113" s="30">
        <v>1.0000000000000004</v>
      </c>
      <c r="C113" s="30">
        <v>1</v>
      </c>
      <c r="I11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2013-03-29T17:51:38Z</dcterms:modified>
  <cp:category/>
  <cp:version/>
  <cp:contentType/>
  <cp:contentStatus/>
</cp:coreProperties>
</file>