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DATUAK" sheetId="1" r:id="rId1"/>
    <sheet name="GIZONAK" sheetId="2" r:id="rId2"/>
    <sheet name="EMAKUMEAK" sheetId="3" r:id="rId3"/>
  </sheets>
  <calcPr calcId="114210"/>
</workbook>
</file>

<file path=xl/calcChain.xml><?xml version="1.0" encoding="utf-8"?>
<calcChain xmlns="http://schemas.openxmlformats.org/spreadsheetml/2006/main">
  <c r="C115" i="3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D4"/>
  <c r="D5"/>
  <c r="C4"/>
  <c r="C109" i="2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D4"/>
  <c r="D5"/>
  <c r="C4"/>
  <c r="E4" i="3"/>
  <c r="H4"/>
  <c r="D6"/>
  <c r="G5"/>
  <c r="K5"/>
  <c r="G4"/>
  <c r="K4"/>
  <c r="D6" i="2"/>
  <c r="G5"/>
  <c r="K5"/>
  <c r="E5"/>
  <c r="H5"/>
  <c r="E4"/>
  <c r="H4"/>
  <c r="G4"/>
  <c r="K4"/>
  <c r="L4" i="3"/>
  <c r="D7"/>
  <c r="G6"/>
  <c r="K6"/>
  <c r="E5"/>
  <c r="H5"/>
  <c r="L5" i="2"/>
  <c r="D7"/>
  <c r="G6"/>
  <c r="K6"/>
  <c r="E6"/>
  <c r="H6"/>
  <c r="L4"/>
  <c r="L5" i="3"/>
  <c r="D8"/>
  <c r="G7"/>
  <c r="K7"/>
  <c r="E6"/>
  <c r="H6"/>
  <c r="L6" i="2"/>
  <c r="D8"/>
  <c r="G7"/>
  <c r="K7"/>
  <c r="E7"/>
  <c r="H7"/>
  <c r="D9" i="3"/>
  <c r="G8"/>
  <c r="K8"/>
  <c r="L6"/>
  <c r="E7"/>
  <c r="H7"/>
  <c r="L7" i="2"/>
  <c r="D9"/>
  <c r="G8"/>
  <c r="K8"/>
  <c r="E8"/>
  <c r="H8"/>
  <c r="L7" i="3"/>
  <c r="D10"/>
  <c r="G9"/>
  <c r="K9"/>
  <c r="E8"/>
  <c r="H8"/>
  <c r="L8" i="2"/>
  <c r="D10"/>
  <c r="G9"/>
  <c r="K9"/>
  <c r="E9"/>
  <c r="H9"/>
  <c r="L8" i="3"/>
  <c r="D11"/>
  <c r="G10"/>
  <c r="K10"/>
  <c r="E9"/>
  <c r="H9"/>
  <c r="L9" i="2"/>
  <c r="D11"/>
  <c r="G10"/>
  <c r="K10"/>
  <c r="E10"/>
  <c r="H10"/>
  <c r="G11" i="3"/>
  <c r="K11"/>
  <c r="D12"/>
  <c r="L9"/>
  <c r="E10"/>
  <c r="H10"/>
  <c r="L10" i="2"/>
  <c r="D12"/>
  <c r="G11"/>
  <c r="K11"/>
  <c r="E11"/>
  <c r="H11"/>
  <c r="L10" i="3"/>
  <c r="G12"/>
  <c r="K12"/>
  <c r="D13"/>
  <c r="E11"/>
  <c r="H11"/>
  <c r="L11" i="2"/>
  <c r="D13"/>
  <c r="G12"/>
  <c r="K12"/>
  <c r="E12"/>
  <c r="H12"/>
  <c r="L11" i="3"/>
  <c r="G13"/>
  <c r="K13"/>
  <c r="D14"/>
  <c r="E12"/>
  <c r="H12"/>
  <c r="L12" i="2"/>
  <c r="D14"/>
  <c r="G13"/>
  <c r="K13"/>
  <c r="E13"/>
  <c r="H13"/>
  <c r="L12" i="3"/>
  <c r="D15"/>
  <c r="G14"/>
  <c r="K14"/>
  <c r="E13"/>
  <c r="H13"/>
  <c r="L13" i="2"/>
  <c r="D15"/>
  <c r="G14"/>
  <c r="K14"/>
  <c r="E14"/>
  <c r="H14"/>
  <c r="L13" i="3"/>
  <c r="D16"/>
  <c r="G15"/>
  <c r="K15"/>
  <c r="E14"/>
  <c r="H14"/>
  <c r="L14" i="2"/>
  <c r="D16"/>
  <c r="G15"/>
  <c r="K15"/>
  <c r="E15"/>
  <c r="H15"/>
  <c r="L14" i="3"/>
  <c r="G16"/>
  <c r="K16"/>
  <c r="D17"/>
  <c r="E15"/>
  <c r="H15"/>
  <c r="L15" i="2"/>
  <c r="D17"/>
  <c r="G16"/>
  <c r="K16"/>
  <c r="E16"/>
  <c r="H16"/>
  <c r="D18" i="3"/>
  <c r="E17"/>
  <c r="H17"/>
  <c r="G17"/>
  <c r="K17"/>
  <c r="L15"/>
  <c r="E16"/>
  <c r="H16"/>
  <c r="L16" i="2"/>
  <c r="D18"/>
  <c r="G17"/>
  <c r="K17"/>
  <c r="E17"/>
  <c r="H17"/>
  <c r="L17" i="3"/>
  <c r="L16"/>
  <c r="G18"/>
  <c r="K18"/>
  <c r="D19"/>
  <c r="L17" i="2"/>
  <c r="D19"/>
  <c r="G18"/>
  <c r="K18"/>
  <c r="E18"/>
  <c r="H18"/>
  <c r="D20" i="3"/>
  <c r="E19"/>
  <c r="H19"/>
  <c r="G19"/>
  <c r="K19"/>
  <c r="E18"/>
  <c r="H18"/>
  <c r="L18" i="2"/>
  <c r="D20"/>
  <c r="G19"/>
  <c r="K19"/>
  <c r="E19"/>
  <c r="H19"/>
  <c r="L19" i="3"/>
  <c r="L18"/>
  <c r="G20"/>
  <c r="K20"/>
  <c r="D21"/>
  <c r="L19" i="2"/>
  <c r="D21"/>
  <c r="G20"/>
  <c r="K20"/>
  <c r="E20"/>
  <c r="H20"/>
  <c r="D22" i="3"/>
  <c r="E21"/>
  <c r="H21"/>
  <c r="G21"/>
  <c r="K21"/>
  <c r="E20"/>
  <c r="H20"/>
  <c r="L20" i="2"/>
  <c r="D22"/>
  <c r="G21"/>
  <c r="K21"/>
  <c r="E21"/>
  <c r="H21"/>
  <c r="L21" i="3"/>
  <c r="L20"/>
  <c r="G22"/>
  <c r="K22"/>
  <c r="D23"/>
  <c r="E22"/>
  <c r="H22"/>
  <c r="L21" i="2"/>
  <c r="D23"/>
  <c r="G22"/>
  <c r="K22"/>
  <c r="E22"/>
  <c r="H22"/>
  <c r="L22" i="3"/>
  <c r="D24"/>
  <c r="E23"/>
  <c r="H23"/>
  <c r="G23"/>
  <c r="K23"/>
  <c r="L22" i="2"/>
  <c r="D24"/>
  <c r="G23"/>
  <c r="K23"/>
  <c r="E23"/>
  <c r="H23"/>
  <c r="L23" i="3"/>
  <c r="G24"/>
  <c r="K24"/>
  <c r="D25"/>
  <c r="E24"/>
  <c r="H24"/>
  <c r="L23" i="2"/>
  <c r="D25"/>
  <c r="G24"/>
  <c r="K24"/>
  <c r="E24"/>
  <c r="H24"/>
  <c r="L24" i="3"/>
  <c r="D26"/>
  <c r="E25"/>
  <c r="H25"/>
  <c r="G25"/>
  <c r="K25"/>
  <c r="L24" i="2"/>
  <c r="D26"/>
  <c r="G25"/>
  <c r="K25"/>
  <c r="L25" i="3"/>
  <c r="G26"/>
  <c r="K26"/>
  <c r="D27"/>
  <c r="D27" i="2"/>
  <c r="G26"/>
  <c r="K26"/>
  <c r="E26"/>
  <c r="H26"/>
  <c r="E25"/>
  <c r="H25"/>
  <c r="D28" i="3"/>
  <c r="E27"/>
  <c r="H27"/>
  <c r="G27"/>
  <c r="K27"/>
  <c r="E26"/>
  <c r="H26"/>
  <c r="L25" i="2"/>
  <c r="L26"/>
  <c r="D28"/>
  <c r="G27"/>
  <c r="K27"/>
  <c r="E27"/>
  <c r="H27"/>
  <c r="L26" i="3"/>
  <c r="L27"/>
  <c r="G28"/>
  <c r="K28"/>
  <c r="D29"/>
  <c r="E28"/>
  <c r="H28"/>
  <c r="L27" i="2"/>
  <c r="D29"/>
  <c r="G28"/>
  <c r="K28"/>
  <c r="E28"/>
  <c r="H28"/>
  <c r="L28" i="3"/>
  <c r="D30"/>
  <c r="E29"/>
  <c r="H29"/>
  <c r="G29"/>
  <c r="K29"/>
  <c r="L28" i="2"/>
  <c r="D30"/>
  <c r="G29"/>
  <c r="K29"/>
  <c r="E29"/>
  <c r="H29"/>
  <c r="L29" i="3"/>
  <c r="G30"/>
  <c r="K30"/>
  <c r="D31"/>
  <c r="E30"/>
  <c r="H30"/>
  <c r="L29" i="2"/>
  <c r="D31"/>
  <c r="G30"/>
  <c r="K30"/>
  <c r="E30"/>
  <c r="H30"/>
  <c r="L30" i="3"/>
  <c r="D32"/>
  <c r="E31"/>
  <c r="H31"/>
  <c r="G31"/>
  <c r="K31"/>
  <c r="L30" i="2"/>
  <c r="D32"/>
  <c r="G31"/>
  <c r="K31"/>
  <c r="E31"/>
  <c r="H31"/>
  <c r="L31" i="3"/>
  <c r="G32"/>
  <c r="K32"/>
  <c r="D33"/>
  <c r="E32"/>
  <c r="H32"/>
  <c r="L31" i="2"/>
  <c r="D33"/>
  <c r="G32"/>
  <c r="K32"/>
  <c r="E32"/>
  <c r="H32"/>
  <c r="L32" i="3"/>
  <c r="D34"/>
  <c r="G33"/>
  <c r="K33"/>
  <c r="L32" i="2"/>
  <c r="D34"/>
  <c r="G33"/>
  <c r="K33"/>
  <c r="E33"/>
  <c r="H33"/>
  <c r="G34" i="3"/>
  <c r="K34"/>
  <c r="D35"/>
  <c r="E34"/>
  <c r="H34"/>
  <c r="E33"/>
  <c r="H33"/>
  <c r="L33" i="2"/>
  <c r="D35"/>
  <c r="G34"/>
  <c r="K34"/>
  <c r="E34"/>
  <c r="H34"/>
  <c r="L34" i="3"/>
  <c r="L33"/>
  <c r="D36"/>
  <c r="E35"/>
  <c r="H35"/>
  <c r="G35"/>
  <c r="K35"/>
  <c r="L34" i="2"/>
  <c r="D36"/>
  <c r="G35"/>
  <c r="K35"/>
  <c r="E35"/>
  <c r="H35"/>
  <c r="L35" i="3"/>
  <c r="G36"/>
  <c r="K36"/>
  <c r="D37"/>
  <c r="E36"/>
  <c r="H36"/>
  <c r="L35" i="2"/>
  <c r="D37"/>
  <c r="G36"/>
  <c r="K36"/>
  <c r="E36"/>
  <c r="H36"/>
  <c r="L36" i="3"/>
  <c r="D38"/>
  <c r="E37"/>
  <c r="H37"/>
  <c r="G37"/>
  <c r="K37"/>
  <c r="L36" i="2"/>
  <c r="D38"/>
  <c r="G37"/>
  <c r="K37"/>
  <c r="E37"/>
  <c r="H37"/>
  <c r="L37" i="3"/>
  <c r="G38"/>
  <c r="K38"/>
  <c r="D39"/>
  <c r="E38"/>
  <c r="H38"/>
  <c r="L37" i="2"/>
  <c r="D39"/>
  <c r="G38"/>
  <c r="K38"/>
  <c r="E38"/>
  <c r="H38"/>
  <c r="L38" i="3"/>
  <c r="D40"/>
  <c r="G39"/>
  <c r="K39"/>
  <c r="L38" i="2"/>
  <c r="G39"/>
  <c r="K39"/>
  <c r="D40"/>
  <c r="D41" i="3"/>
  <c r="G40"/>
  <c r="K40"/>
  <c r="E40"/>
  <c r="H40"/>
  <c r="E39"/>
  <c r="H39"/>
  <c r="D41" i="2"/>
  <c r="G40"/>
  <c r="K40"/>
  <c r="E39"/>
  <c r="H39"/>
  <c r="L40" i="3"/>
  <c r="L39"/>
  <c r="D42"/>
  <c r="G41"/>
  <c r="K41"/>
  <c r="E41"/>
  <c r="H41"/>
  <c r="D42" i="2"/>
  <c r="G41"/>
  <c r="K41"/>
  <c r="L39"/>
  <c r="E40"/>
  <c r="H40"/>
  <c r="L41" i="3"/>
  <c r="D43"/>
  <c r="G42"/>
  <c r="K42"/>
  <c r="E42"/>
  <c r="H42"/>
  <c r="D43" i="2"/>
  <c r="G42"/>
  <c r="K42"/>
  <c r="L40"/>
  <c r="E41"/>
  <c r="H41"/>
  <c r="L42" i="3"/>
  <c r="D44"/>
  <c r="G43"/>
  <c r="K43"/>
  <c r="E43"/>
  <c r="H43"/>
  <c r="D44" i="2"/>
  <c r="G43"/>
  <c r="K43"/>
  <c r="L41"/>
  <c r="E42"/>
  <c r="H42"/>
  <c r="L43" i="3"/>
  <c r="D45"/>
  <c r="G44"/>
  <c r="K44"/>
  <c r="D45" i="2"/>
  <c r="G44"/>
  <c r="K44"/>
  <c r="L42"/>
  <c r="E43"/>
  <c r="H43"/>
  <c r="D46" i="3"/>
  <c r="G45"/>
  <c r="K45"/>
  <c r="E45"/>
  <c r="H45"/>
  <c r="E44"/>
  <c r="H44"/>
  <c r="D46" i="2"/>
  <c r="G45"/>
  <c r="K45"/>
  <c r="L43"/>
  <c r="E44"/>
  <c r="H44"/>
  <c r="L44" i="3"/>
  <c r="L45"/>
  <c r="D47"/>
  <c r="G46"/>
  <c r="K46"/>
  <c r="E46"/>
  <c r="H46"/>
  <c r="D47" i="2"/>
  <c r="G46"/>
  <c r="K46"/>
  <c r="L44"/>
  <c r="E45"/>
  <c r="H45"/>
  <c r="L46" i="3"/>
  <c r="D48"/>
  <c r="G47"/>
  <c r="K47"/>
  <c r="E47"/>
  <c r="H47"/>
  <c r="L45" i="2"/>
  <c r="D48"/>
  <c r="G47"/>
  <c r="K47"/>
  <c r="E46"/>
  <c r="H46"/>
  <c r="L47" i="3"/>
  <c r="D49"/>
  <c r="G48"/>
  <c r="K48"/>
  <c r="E48"/>
  <c r="H48"/>
  <c r="D49" i="2"/>
  <c r="G48"/>
  <c r="K48"/>
  <c r="L46"/>
  <c r="E47"/>
  <c r="H47"/>
  <c r="L48" i="3"/>
  <c r="D50"/>
  <c r="G49"/>
  <c r="K49"/>
  <c r="E49"/>
  <c r="H49"/>
  <c r="L47" i="2"/>
  <c r="D50"/>
  <c r="G49"/>
  <c r="K49"/>
  <c r="E48"/>
  <c r="H48"/>
  <c r="L49" i="3"/>
  <c r="D51"/>
  <c r="G50"/>
  <c r="K50"/>
  <c r="E50"/>
  <c r="H50"/>
  <c r="L48" i="2"/>
  <c r="D51"/>
  <c r="G50"/>
  <c r="K50"/>
  <c r="E49"/>
  <c r="H49"/>
  <c r="L50" i="3"/>
  <c r="D52"/>
  <c r="G51"/>
  <c r="K51"/>
  <c r="E51"/>
  <c r="H51"/>
  <c r="L49" i="2"/>
  <c r="D52"/>
  <c r="G51"/>
  <c r="K51"/>
  <c r="E50"/>
  <c r="H50"/>
  <c r="L51" i="3"/>
  <c r="D53"/>
  <c r="G52"/>
  <c r="K52"/>
  <c r="E52"/>
  <c r="H52"/>
  <c r="L50" i="2"/>
  <c r="D53"/>
  <c r="G52"/>
  <c r="K52"/>
  <c r="E51"/>
  <c r="H51"/>
  <c r="L52" i="3"/>
  <c r="D54"/>
  <c r="G53"/>
  <c r="K53"/>
  <c r="E53"/>
  <c r="H53"/>
  <c r="D54" i="2"/>
  <c r="E53"/>
  <c r="H53"/>
  <c r="G53"/>
  <c r="K53"/>
  <c r="L51"/>
  <c r="E52"/>
  <c r="H52"/>
  <c r="L53" i="3"/>
  <c r="D55"/>
  <c r="G54"/>
  <c r="K54"/>
  <c r="E54"/>
  <c r="H54"/>
  <c r="L53" i="2"/>
  <c r="L52"/>
  <c r="D55"/>
  <c r="G54"/>
  <c r="K54"/>
  <c r="L54" i="3"/>
  <c r="D56"/>
  <c r="G55"/>
  <c r="K55"/>
  <c r="E55"/>
  <c r="H55"/>
  <c r="G55" i="2"/>
  <c r="K55"/>
  <c r="D56"/>
  <c r="E54"/>
  <c r="H54"/>
  <c r="L55" i="3"/>
  <c r="D57"/>
  <c r="G56"/>
  <c r="K56"/>
  <c r="E56"/>
  <c r="H56"/>
  <c r="L54" i="2"/>
  <c r="G56"/>
  <c r="K56"/>
  <c r="D57"/>
  <c r="E55"/>
  <c r="H55"/>
  <c r="L56" i="3"/>
  <c r="D58"/>
  <c r="G57"/>
  <c r="K57"/>
  <c r="E57"/>
  <c r="H57"/>
  <c r="L55" i="2"/>
  <c r="G57"/>
  <c r="K57"/>
  <c r="D58"/>
  <c r="E56"/>
  <c r="H56"/>
  <c r="L57" i="3"/>
  <c r="D59"/>
  <c r="G58"/>
  <c r="K58"/>
  <c r="E58"/>
  <c r="H58"/>
  <c r="L56" i="2"/>
  <c r="D59"/>
  <c r="G58"/>
  <c r="K58"/>
  <c r="E57"/>
  <c r="H57"/>
  <c r="L58" i="3"/>
  <c r="D60"/>
  <c r="G59"/>
  <c r="K59"/>
  <c r="E59"/>
  <c r="H59"/>
  <c r="D60" i="2"/>
  <c r="G59"/>
  <c r="K59"/>
  <c r="L57"/>
  <c r="E58"/>
  <c r="H58"/>
  <c r="L59" i="3"/>
  <c r="D61"/>
  <c r="G60"/>
  <c r="K60"/>
  <c r="E60"/>
  <c r="H60"/>
  <c r="L58" i="2"/>
  <c r="D61"/>
  <c r="G60"/>
  <c r="K60"/>
  <c r="E59"/>
  <c r="H59"/>
  <c r="L60" i="3"/>
  <c r="D62"/>
  <c r="G61"/>
  <c r="K61"/>
  <c r="E61"/>
  <c r="H61"/>
  <c r="D62" i="2"/>
  <c r="G61"/>
  <c r="K61"/>
  <c r="L59"/>
  <c r="E60"/>
  <c r="H60"/>
  <c r="L61" i="3"/>
  <c r="G62"/>
  <c r="K62"/>
  <c r="D63"/>
  <c r="L60" i="2"/>
  <c r="E62"/>
  <c r="H62"/>
  <c r="D63"/>
  <c r="G62"/>
  <c r="K62"/>
  <c r="E61"/>
  <c r="H61"/>
  <c r="G63" i="3"/>
  <c r="K63"/>
  <c r="D64"/>
  <c r="E62"/>
  <c r="H62"/>
  <c r="L61" i="2"/>
  <c r="L62"/>
  <c r="D64"/>
  <c r="G63"/>
  <c r="K63"/>
  <c r="L62" i="3"/>
  <c r="D65"/>
  <c r="G64"/>
  <c r="K64"/>
  <c r="E63"/>
  <c r="H63"/>
  <c r="D65" i="2"/>
  <c r="G64"/>
  <c r="K64"/>
  <c r="E63"/>
  <c r="H63"/>
  <c r="L63" i="3"/>
  <c r="D66"/>
  <c r="G65"/>
  <c r="K65"/>
  <c r="E64"/>
  <c r="H64"/>
  <c r="L63" i="2"/>
  <c r="D66"/>
  <c r="G65"/>
  <c r="K65"/>
  <c r="E64"/>
  <c r="H64"/>
  <c r="D67" i="3"/>
  <c r="G66"/>
  <c r="K66"/>
  <c r="L64"/>
  <c r="E65"/>
  <c r="H65"/>
  <c r="L64" i="2"/>
  <c r="D67"/>
  <c r="G66"/>
  <c r="K66"/>
  <c r="E65"/>
  <c r="H65"/>
  <c r="D68" i="3"/>
  <c r="G67"/>
  <c r="K67"/>
  <c r="L65"/>
  <c r="E66"/>
  <c r="H66"/>
  <c r="D68" i="2"/>
  <c r="G67"/>
  <c r="K67"/>
  <c r="L65"/>
  <c r="E66"/>
  <c r="H66"/>
  <c r="D69" i="3"/>
  <c r="G68"/>
  <c r="K68"/>
  <c r="L66"/>
  <c r="E67"/>
  <c r="H67"/>
  <c r="L66" i="2"/>
  <c r="E68"/>
  <c r="H68"/>
  <c r="D69"/>
  <c r="G68"/>
  <c r="K68"/>
  <c r="E67"/>
  <c r="H67"/>
  <c r="D70" i="3"/>
  <c r="G69"/>
  <c r="K69"/>
  <c r="L67"/>
  <c r="E68"/>
  <c r="H68"/>
  <c r="L68" i="2"/>
  <c r="L67"/>
  <c r="D70"/>
  <c r="G69"/>
  <c r="K69"/>
  <c r="D71" i="3"/>
  <c r="E70"/>
  <c r="H70"/>
  <c r="G70"/>
  <c r="K70"/>
  <c r="L68"/>
  <c r="E69"/>
  <c r="H69"/>
  <c r="D71" i="2"/>
  <c r="G70"/>
  <c r="K70"/>
  <c r="E69"/>
  <c r="H69"/>
  <c r="L70" i="3"/>
  <c r="L69"/>
  <c r="D72"/>
  <c r="G71"/>
  <c r="K71"/>
  <c r="D72" i="2"/>
  <c r="G71"/>
  <c r="K71"/>
  <c r="L69"/>
  <c r="E70"/>
  <c r="H70"/>
  <c r="D73" i="3"/>
  <c r="E72"/>
  <c r="H72"/>
  <c r="G72"/>
  <c r="K72"/>
  <c r="E71"/>
  <c r="H71"/>
  <c r="L70" i="2"/>
  <c r="E72"/>
  <c r="H72"/>
  <c r="D73"/>
  <c r="G72"/>
  <c r="K72"/>
  <c r="E71"/>
  <c r="H71"/>
  <c r="L71" i="3"/>
  <c r="L72"/>
  <c r="D74"/>
  <c r="G73"/>
  <c r="K73"/>
  <c r="L72" i="2"/>
  <c r="L71"/>
  <c r="D74"/>
  <c r="G73"/>
  <c r="K73"/>
  <c r="D75" i="3"/>
  <c r="E74"/>
  <c r="H74"/>
  <c r="G74"/>
  <c r="K74"/>
  <c r="E73"/>
  <c r="H73"/>
  <c r="D75" i="2"/>
  <c r="G74"/>
  <c r="K74"/>
  <c r="E73"/>
  <c r="H73"/>
  <c r="L74" i="3"/>
  <c r="L73"/>
  <c r="D76"/>
  <c r="E75"/>
  <c r="H75"/>
  <c r="G75"/>
  <c r="K75"/>
  <c r="D76" i="2"/>
  <c r="G75"/>
  <c r="K75"/>
  <c r="L73"/>
  <c r="E74"/>
  <c r="H74"/>
  <c r="L75" i="3"/>
  <c r="D77"/>
  <c r="G76"/>
  <c r="K76"/>
  <c r="E76" i="2"/>
  <c r="H76"/>
  <c r="D77"/>
  <c r="G76"/>
  <c r="K76"/>
  <c r="L74"/>
  <c r="E75"/>
  <c r="H75"/>
  <c r="D78" i="3"/>
  <c r="E77"/>
  <c r="H77"/>
  <c r="G77"/>
  <c r="K77"/>
  <c r="E76"/>
  <c r="H76"/>
  <c r="L76" i="2"/>
  <c r="L75"/>
  <c r="D78"/>
  <c r="G77"/>
  <c r="K77"/>
  <c r="L77" i="3"/>
  <c r="L76"/>
  <c r="D79"/>
  <c r="G78"/>
  <c r="K78"/>
  <c r="D79" i="2"/>
  <c r="G78"/>
  <c r="K78"/>
  <c r="E77"/>
  <c r="H77"/>
  <c r="D80" i="3"/>
  <c r="G79"/>
  <c r="K79"/>
  <c r="E78"/>
  <c r="H78"/>
  <c r="L77" i="2"/>
  <c r="E79"/>
  <c r="H79"/>
  <c r="D80"/>
  <c r="G79"/>
  <c r="K79"/>
  <c r="E78"/>
  <c r="H78"/>
  <c r="L78" i="3"/>
  <c r="E80"/>
  <c r="H80"/>
  <c r="D81"/>
  <c r="G80"/>
  <c r="K80"/>
  <c r="E79"/>
  <c r="H79"/>
  <c r="L79" i="2"/>
  <c r="L78"/>
  <c r="D81"/>
  <c r="G80"/>
  <c r="K80"/>
  <c r="L80" i="3"/>
  <c r="L79"/>
  <c r="D82"/>
  <c r="G81"/>
  <c r="K81"/>
  <c r="D82" i="2"/>
  <c r="G81"/>
  <c r="K81"/>
  <c r="E80"/>
  <c r="H80"/>
  <c r="D83" i="3"/>
  <c r="G82"/>
  <c r="K82"/>
  <c r="E81"/>
  <c r="H81"/>
  <c r="L80" i="2"/>
  <c r="E82"/>
  <c r="H82"/>
  <c r="D83"/>
  <c r="G82"/>
  <c r="K82"/>
  <c r="E81"/>
  <c r="H81"/>
  <c r="L81" i="3"/>
  <c r="D84"/>
  <c r="G83"/>
  <c r="K83"/>
  <c r="E82"/>
  <c r="H82"/>
  <c r="L82" i="2"/>
  <c r="L81"/>
  <c r="D84"/>
  <c r="G83"/>
  <c r="K83"/>
  <c r="L82" i="3"/>
  <c r="D85"/>
  <c r="G84"/>
  <c r="K84"/>
  <c r="E83"/>
  <c r="H83"/>
  <c r="D85" i="2"/>
  <c r="G84"/>
  <c r="K84"/>
  <c r="E83"/>
  <c r="H83"/>
  <c r="L83" i="3"/>
  <c r="D86"/>
  <c r="G85"/>
  <c r="K85"/>
  <c r="E84"/>
  <c r="H84"/>
  <c r="L83" i="2"/>
  <c r="D86"/>
  <c r="G85"/>
  <c r="K85"/>
  <c r="E84"/>
  <c r="H84"/>
  <c r="L84" i="3"/>
  <c r="E86"/>
  <c r="H86"/>
  <c r="D87"/>
  <c r="G86"/>
  <c r="K86"/>
  <c r="E85"/>
  <c r="H85"/>
  <c r="L84" i="2"/>
  <c r="D87"/>
  <c r="G86"/>
  <c r="K86"/>
  <c r="E85"/>
  <c r="H85"/>
  <c r="L86" i="3"/>
  <c r="L85"/>
  <c r="D88"/>
  <c r="G87"/>
  <c r="K87"/>
  <c r="L85" i="2"/>
  <c r="D88"/>
  <c r="G87"/>
  <c r="K87"/>
  <c r="E86"/>
  <c r="H86"/>
  <c r="D89" i="3"/>
  <c r="G88"/>
  <c r="K88"/>
  <c r="E87"/>
  <c r="H87"/>
  <c r="D89" i="2"/>
  <c r="G88"/>
  <c r="K88"/>
  <c r="L86"/>
  <c r="E87"/>
  <c r="H87"/>
  <c r="D90" i="3"/>
  <c r="G89"/>
  <c r="K89"/>
  <c r="L87"/>
  <c r="E88"/>
  <c r="H88"/>
  <c r="D90" i="2"/>
  <c r="G89"/>
  <c r="K89"/>
  <c r="L87"/>
  <c r="E88"/>
  <c r="H88"/>
  <c r="D91" i="3"/>
  <c r="G90"/>
  <c r="K90"/>
  <c r="L88"/>
  <c r="E89"/>
  <c r="H89"/>
  <c r="E90" i="2"/>
  <c r="H90"/>
  <c r="D91"/>
  <c r="G90"/>
  <c r="K90"/>
  <c r="L88"/>
  <c r="E89"/>
  <c r="H89"/>
  <c r="D92" i="3"/>
  <c r="G91"/>
  <c r="K91"/>
  <c r="L89"/>
  <c r="E90"/>
  <c r="H90"/>
  <c r="L89" i="2"/>
  <c r="L90"/>
  <c r="D92"/>
  <c r="G91"/>
  <c r="K91"/>
  <c r="D93" i="3"/>
  <c r="G92"/>
  <c r="K92"/>
  <c r="L90"/>
  <c r="E91"/>
  <c r="H91"/>
  <c r="D93" i="2"/>
  <c r="G92"/>
  <c r="K92"/>
  <c r="E91"/>
  <c r="H91"/>
  <c r="L91" i="3"/>
  <c r="E93"/>
  <c r="H93"/>
  <c r="D94"/>
  <c r="G93"/>
  <c r="K93"/>
  <c r="E92"/>
  <c r="H92"/>
  <c r="D94" i="2"/>
  <c r="G93"/>
  <c r="K93"/>
  <c r="L91"/>
  <c r="E92"/>
  <c r="H92"/>
  <c r="L92" i="3"/>
  <c r="L93"/>
  <c r="D95"/>
  <c r="G94"/>
  <c r="K94"/>
  <c r="L92" i="2"/>
  <c r="D95"/>
  <c r="G94"/>
  <c r="K94"/>
  <c r="E93"/>
  <c r="H93"/>
  <c r="D96" i="3"/>
  <c r="G95"/>
  <c r="K95"/>
  <c r="E94"/>
  <c r="H94"/>
  <c r="D96" i="2"/>
  <c r="G95"/>
  <c r="K95"/>
  <c r="L93"/>
  <c r="E94"/>
  <c r="H94"/>
  <c r="L94" i="3"/>
  <c r="D97"/>
  <c r="G96"/>
  <c r="K96"/>
  <c r="E95"/>
  <c r="H95"/>
  <c r="L94" i="2"/>
  <c r="E96"/>
  <c r="H96"/>
  <c r="D97"/>
  <c r="G96"/>
  <c r="K96"/>
  <c r="E95"/>
  <c r="H95"/>
  <c r="L95" i="3"/>
  <c r="D98"/>
  <c r="G97"/>
  <c r="K97"/>
  <c r="E96"/>
  <c r="H96"/>
  <c r="L95" i="2"/>
  <c r="L96"/>
  <c r="D98"/>
  <c r="G97"/>
  <c r="K97"/>
  <c r="D99" i="3"/>
  <c r="G98"/>
  <c r="K98"/>
  <c r="L96"/>
  <c r="E97"/>
  <c r="H97"/>
  <c r="D99" i="2"/>
  <c r="G98"/>
  <c r="K98"/>
  <c r="E97"/>
  <c r="H97"/>
  <c r="D100" i="3"/>
  <c r="E99"/>
  <c r="H99"/>
  <c r="G99"/>
  <c r="K99"/>
  <c r="L97"/>
  <c r="E98"/>
  <c r="H98"/>
  <c r="L97" i="2"/>
  <c r="D100"/>
  <c r="G99"/>
  <c r="K99"/>
  <c r="E98"/>
  <c r="H98"/>
  <c r="L98" i="3"/>
  <c r="L99"/>
  <c r="D101"/>
  <c r="E100"/>
  <c r="H100"/>
  <c r="G100"/>
  <c r="K100"/>
  <c r="L98" i="2"/>
  <c r="D101"/>
  <c r="G100"/>
  <c r="K100"/>
  <c r="E99"/>
  <c r="H99"/>
  <c r="L100" i="3"/>
  <c r="D102"/>
  <c r="G101"/>
  <c r="K101"/>
  <c r="D102" i="2"/>
  <c r="G101"/>
  <c r="K101"/>
  <c r="L99"/>
  <c r="E100"/>
  <c r="H100"/>
  <c r="D103" i="3"/>
  <c r="G102"/>
  <c r="K102"/>
  <c r="E101"/>
  <c r="H101"/>
  <c r="E102" i="2"/>
  <c r="H102"/>
  <c r="D103"/>
  <c r="G102"/>
  <c r="K102"/>
  <c r="L100"/>
  <c r="E101"/>
  <c r="H101"/>
  <c r="D104" i="3"/>
  <c r="G103"/>
  <c r="K103"/>
  <c r="L101"/>
  <c r="E102"/>
  <c r="H102"/>
  <c r="L101" i="2"/>
  <c r="L102"/>
  <c r="E103"/>
  <c r="H103"/>
  <c r="D104"/>
  <c r="G103"/>
  <c r="K103"/>
  <c r="D105" i="3"/>
  <c r="G104"/>
  <c r="K104"/>
  <c r="L102"/>
  <c r="E103"/>
  <c r="H103"/>
  <c r="L103" i="2"/>
  <c r="D105"/>
  <c r="G104"/>
  <c r="K104"/>
  <c r="L103" i="3"/>
  <c r="E105"/>
  <c r="H105"/>
  <c r="D106"/>
  <c r="G105"/>
  <c r="K105"/>
  <c r="E104"/>
  <c r="H104"/>
  <c r="D106" i="2"/>
  <c r="G105"/>
  <c r="K105"/>
  <c r="E104"/>
  <c r="H104"/>
  <c r="L105" i="3"/>
  <c r="L104"/>
  <c r="D107"/>
  <c r="G106"/>
  <c r="K106"/>
  <c r="D107" i="2"/>
  <c r="G106"/>
  <c r="K106"/>
  <c r="L104"/>
  <c r="E105"/>
  <c r="H105"/>
  <c r="D108" i="3"/>
  <c r="G107"/>
  <c r="K107"/>
  <c r="E106"/>
  <c r="H106"/>
  <c r="D108" i="2"/>
  <c r="G107"/>
  <c r="K107"/>
  <c r="L105"/>
  <c r="E106"/>
  <c r="H106"/>
  <c r="D109" i="3"/>
  <c r="G108"/>
  <c r="K108"/>
  <c r="L106"/>
  <c r="E107"/>
  <c r="H107"/>
  <c r="L106" i="2"/>
  <c r="E108"/>
  <c r="H108"/>
  <c r="D109"/>
  <c r="G108"/>
  <c r="K108"/>
  <c r="E107"/>
  <c r="H107"/>
  <c r="D110" i="3"/>
  <c r="G109"/>
  <c r="K109"/>
  <c r="L107"/>
  <c r="E108"/>
  <c r="H108"/>
  <c r="L108" i="2"/>
  <c r="I108"/>
  <c r="L107"/>
  <c r="I107"/>
  <c r="E109"/>
  <c r="H109"/>
  <c r="G109"/>
  <c r="K109"/>
  <c r="I101"/>
  <c r="I106"/>
  <c r="I104"/>
  <c r="I103"/>
  <c r="I102"/>
  <c r="I100"/>
  <c r="D111" i="3"/>
  <c r="G110"/>
  <c r="K110"/>
  <c r="L108"/>
  <c r="E109"/>
  <c r="H109"/>
  <c r="L109" i="2"/>
  <c r="I109"/>
  <c r="J109"/>
  <c r="I6"/>
  <c r="I5"/>
  <c r="I4"/>
  <c r="I7"/>
  <c r="I8"/>
  <c r="I9"/>
  <c r="I11"/>
  <c r="I10"/>
  <c r="I12"/>
  <c r="I13"/>
  <c r="I14"/>
  <c r="I15"/>
  <c r="I16"/>
  <c r="I17"/>
  <c r="I18"/>
  <c r="I19"/>
  <c r="I20"/>
  <c r="I22"/>
  <c r="I21"/>
  <c r="I23"/>
  <c r="I26"/>
  <c r="I24"/>
  <c r="I25"/>
  <c r="I27"/>
  <c r="I28"/>
  <c r="I29"/>
  <c r="I30"/>
  <c r="I31"/>
  <c r="I32"/>
  <c r="I35"/>
  <c r="I33"/>
  <c r="I34"/>
  <c r="I36"/>
  <c r="I37"/>
  <c r="I38"/>
  <c r="I41"/>
  <c r="I40"/>
  <c r="I39"/>
  <c r="I42"/>
  <c r="I43"/>
  <c r="I44"/>
  <c r="I46"/>
  <c r="I45"/>
  <c r="I47"/>
  <c r="I48"/>
  <c r="I49"/>
  <c r="I51"/>
  <c r="I50"/>
  <c r="I52"/>
  <c r="I53"/>
  <c r="I54"/>
  <c r="I55"/>
  <c r="I56"/>
  <c r="I57"/>
  <c r="I58"/>
  <c r="I59"/>
  <c r="I60"/>
  <c r="I62"/>
  <c r="I61"/>
  <c r="I63"/>
  <c r="I64"/>
  <c r="I66"/>
  <c r="I65"/>
  <c r="I68"/>
  <c r="I67"/>
  <c r="I70"/>
  <c r="I69"/>
  <c r="I72"/>
  <c r="I71"/>
  <c r="I73"/>
  <c r="I75"/>
  <c r="I74"/>
  <c r="I76"/>
  <c r="I77"/>
  <c r="I78"/>
  <c r="I79"/>
  <c r="I80"/>
  <c r="I82"/>
  <c r="I83"/>
  <c r="I81"/>
  <c r="I84"/>
  <c r="I87"/>
  <c r="I85"/>
  <c r="I86"/>
  <c r="I88"/>
  <c r="I89"/>
  <c r="I90"/>
  <c r="I91"/>
  <c r="I92"/>
  <c r="I93"/>
  <c r="I94"/>
  <c r="I96"/>
  <c r="I95"/>
  <c r="I97"/>
  <c r="I98"/>
  <c r="I99"/>
  <c r="J99"/>
  <c r="I105"/>
  <c r="J105"/>
  <c r="M107"/>
  <c r="M103"/>
  <c r="M101"/>
  <c r="M104"/>
  <c r="M105"/>
  <c r="M102"/>
  <c r="M100"/>
  <c r="J100"/>
  <c r="J103"/>
  <c r="J106"/>
  <c r="J107"/>
  <c r="J108"/>
  <c r="J102"/>
  <c r="J104"/>
  <c r="J101"/>
  <c r="M108"/>
  <c r="L109" i="3"/>
  <c r="D112"/>
  <c r="G111"/>
  <c r="K111"/>
  <c r="E110"/>
  <c r="H110"/>
  <c r="J44" i="2"/>
  <c r="R4"/>
  <c r="Q4"/>
  <c r="M109"/>
  <c r="M4"/>
  <c r="M5"/>
  <c r="M6"/>
  <c r="M7"/>
  <c r="M9"/>
  <c r="M8"/>
  <c r="M10"/>
  <c r="M14"/>
  <c r="M11"/>
  <c r="M13"/>
  <c r="M12"/>
  <c r="M16"/>
  <c r="M15"/>
  <c r="M17"/>
  <c r="M19"/>
  <c r="M18"/>
  <c r="M20"/>
  <c r="M21"/>
  <c r="M22"/>
  <c r="M23"/>
  <c r="M24"/>
  <c r="M27"/>
  <c r="M26"/>
  <c r="M25"/>
  <c r="M28"/>
  <c r="M29"/>
  <c r="M30"/>
  <c r="M32"/>
  <c r="M31"/>
  <c r="M33"/>
  <c r="M37"/>
  <c r="M34"/>
  <c r="M35"/>
  <c r="M36"/>
  <c r="M38"/>
  <c r="M40"/>
  <c r="M39"/>
  <c r="M41"/>
  <c r="M43"/>
  <c r="M42"/>
  <c r="M44"/>
  <c r="M45"/>
  <c r="M46"/>
  <c r="M47"/>
  <c r="M48"/>
  <c r="M53"/>
  <c r="M50"/>
  <c r="M49"/>
  <c r="M51"/>
  <c r="M52"/>
  <c r="M54"/>
  <c r="M55"/>
  <c r="M56"/>
  <c r="M57"/>
  <c r="M58"/>
  <c r="M59"/>
  <c r="M62"/>
  <c r="M64"/>
  <c r="M61"/>
  <c r="M60"/>
  <c r="M63"/>
  <c r="M68"/>
  <c r="M65"/>
  <c r="M66"/>
  <c r="M67"/>
  <c r="M72"/>
  <c r="M70"/>
  <c r="M69"/>
  <c r="M71"/>
  <c r="M74"/>
  <c r="M76"/>
  <c r="M73"/>
  <c r="M78"/>
  <c r="M79"/>
  <c r="M75"/>
  <c r="M81"/>
  <c r="M77"/>
  <c r="M82"/>
  <c r="M80"/>
  <c r="M84"/>
  <c r="M83"/>
  <c r="M86"/>
  <c r="M85"/>
  <c r="M90"/>
  <c r="M88"/>
  <c r="M87"/>
  <c r="M92"/>
  <c r="M89"/>
  <c r="M91"/>
  <c r="M93"/>
  <c r="M94"/>
  <c r="M96"/>
  <c r="M95"/>
  <c r="M98"/>
  <c r="M97"/>
  <c r="M99"/>
  <c r="M106"/>
  <c r="J96"/>
  <c r="J91"/>
  <c r="J86"/>
  <c r="J87"/>
  <c r="J79"/>
  <c r="J74"/>
  <c r="J72"/>
  <c r="J68"/>
  <c r="J66"/>
  <c r="J62"/>
  <c r="J98"/>
  <c r="J95"/>
  <c r="J94"/>
  <c r="J92"/>
  <c r="J90"/>
  <c r="J88"/>
  <c r="J85"/>
  <c r="J84"/>
  <c r="J83"/>
  <c r="J80"/>
  <c r="J78"/>
  <c r="J76"/>
  <c r="J75"/>
  <c r="J71"/>
  <c r="J69"/>
  <c r="J67"/>
  <c r="J65"/>
  <c r="J64"/>
  <c r="J61"/>
  <c r="J60"/>
  <c r="J58"/>
  <c r="J56"/>
  <c r="J54"/>
  <c r="J52"/>
  <c r="J51"/>
  <c r="J48"/>
  <c r="J45"/>
  <c r="T7"/>
  <c r="J42"/>
  <c r="J40"/>
  <c r="J38"/>
  <c r="J36"/>
  <c r="J33"/>
  <c r="J32"/>
  <c r="J30"/>
  <c r="J28"/>
  <c r="J25"/>
  <c r="J26"/>
  <c r="J21"/>
  <c r="J20"/>
  <c r="J18"/>
  <c r="J16"/>
  <c r="J14"/>
  <c r="J12"/>
  <c r="J11"/>
  <c r="J8"/>
  <c r="J4"/>
  <c r="J6"/>
  <c r="J24"/>
  <c r="P4"/>
  <c r="S7"/>
  <c r="O4"/>
  <c r="J97"/>
  <c r="J93"/>
  <c r="J89"/>
  <c r="J81"/>
  <c r="J82"/>
  <c r="J77"/>
  <c r="J73"/>
  <c r="J70"/>
  <c r="J63"/>
  <c r="J59"/>
  <c r="J57"/>
  <c r="J55"/>
  <c r="J53"/>
  <c r="J50"/>
  <c r="J49"/>
  <c r="J47"/>
  <c r="J46"/>
  <c r="J43"/>
  <c r="J39"/>
  <c r="J41"/>
  <c r="J37"/>
  <c r="J34"/>
  <c r="J35"/>
  <c r="J31"/>
  <c r="J29"/>
  <c r="J27"/>
  <c r="J23"/>
  <c r="J22"/>
  <c r="J19"/>
  <c r="J17"/>
  <c r="J15"/>
  <c r="J13"/>
  <c r="J10"/>
  <c r="J9"/>
  <c r="J7"/>
  <c r="J5"/>
  <c r="L110" i="3"/>
  <c r="D113"/>
  <c r="G112"/>
  <c r="K112"/>
  <c r="E111"/>
  <c r="H111"/>
  <c r="R7" i="2"/>
  <c r="Q7"/>
  <c r="P7"/>
  <c r="O7"/>
  <c r="R10"/>
  <c r="Q10"/>
  <c r="P10"/>
  <c r="O10"/>
  <c r="L111" i="3"/>
  <c r="D114"/>
  <c r="G113"/>
  <c r="K113"/>
  <c r="E112"/>
  <c r="H112"/>
  <c r="L112"/>
  <c r="D115"/>
  <c r="G114"/>
  <c r="K114"/>
  <c r="E113"/>
  <c r="H113"/>
  <c r="L113"/>
  <c r="I113"/>
  <c r="E115"/>
  <c r="H115"/>
  <c r="G115"/>
  <c r="K115"/>
  <c r="I109"/>
  <c r="E114"/>
  <c r="H114"/>
  <c r="I111"/>
  <c r="L114"/>
  <c r="I114"/>
  <c r="L115"/>
  <c r="I115"/>
  <c r="J115"/>
  <c r="I4"/>
  <c r="I6"/>
  <c r="I5"/>
  <c r="I7"/>
  <c r="I8"/>
  <c r="I9"/>
  <c r="I11"/>
  <c r="I10"/>
  <c r="I12"/>
  <c r="I13"/>
  <c r="I15"/>
  <c r="I14"/>
  <c r="I17"/>
  <c r="I19"/>
  <c r="I16"/>
  <c r="I18"/>
  <c r="I20"/>
  <c r="I21"/>
  <c r="I23"/>
  <c r="I22"/>
  <c r="I24"/>
  <c r="I25"/>
  <c r="I27"/>
  <c r="I26"/>
  <c r="I28"/>
  <c r="I29"/>
  <c r="I30"/>
  <c r="I32"/>
  <c r="I31"/>
  <c r="I33"/>
  <c r="I34"/>
  <c r="I35"/>
  <c r="I36"/>
  <c r="I37"/>
  <c r="I38"/>
  <c r="I40"/>
  <c r="I39"/>
  <c r="I42"/>
  <c r="I41"/>
  <c r="I43"/>
  <c r="I44"/>
  <c r="I45"/>
  <c r="I46"/>
  <c r="I47"/>
  <c r="I48"/>
  <c r="I49"/>
  <c r="I50"/>
  <c r="I51"/>
  <c r="I52"/>
  <c r="I54"/>
  <c r="I53"/>
  <c r="I55"/>
  <c r="I57"/>
  <c r="I56"/>
  <c r="I58"/>
  <c r="I59"/>
  <c r="I60"/>
  <c r="I61"/>
  <c r="I62"/>
  <c r="I63"/>
  <c r="I64"/>
  <c r="I65"/>
  <c r="I66"/>
  <c r="I67"/>
  <c r="I69"/>
  <c r="I70"/>
  <c r="I68"/>
  <c r="I71"/>
  <c r="I72"/>
  <c r="I73"/>
  <c r="I74"/>
  <c r="I75"/>
  <c r="I77"/>
  <c r="I76"/>
  <c r="I78"/>
  <c r="I80"/>
  <c r="I81"/>
  <c r="I79"/>
  <c r="I82"/>
  <c r="I83"/>
  <c r="I86"/>
  <c r="I84"/>
  <c r="I85"/>
  <c r="I87"/>
  <c r="I88"/>
  <c r="I89"/>
  <c r="I90"/>
  <c r="I91"/>
  <c r="I93"/>
  <c r="I92"/>
  <c r="I94"/>
  <c r="I95"/>
  <c r="I96"/>
  <c r="I100"/>
  <c r="I97"/>
  <c r="I98"/>
  <c r="I99"/>
  <c r="I101"/>
  <c r="I103"/>
  <c r="I102"/>
  <c r="I105"/>
  <c r="I104"/>
  <c r="I106"/>
  <c r="I107"/>
  <c r="I108"/>
  <c r="M113"/>
  <c r="M107"/>
  <c r="M111"/>
  <c r="M109"/>
  <c r="J113"/>
  <c r="I112"/>
  <c r="J112"/>
  <c r="I110"/>
  <c r="J110"/>
  <c r="J44"/>
  <c r="Q4"/>
  <c r="R4"/>
  <c r="J24"/>
  <c r="O4"/>
  <c r="P4"/>
  <c r="M115"/>
  <c r="M5"/>
  <c r="M4"/>
  <c r="M6"/>
  <c r="M7"/>
  <c r="M8"/>
  <c r="M9"/>
  <c r="M10"/>
  <c r="M11"/>
  <c r="M12"/>
  <c r="M13"/>
  <c r="M15"/>
  <c r="M14"/>
  <c r="M17"/>
  <c r="M19"/>
  <c r="M16"/>
  <c r="M21"/>
  <c r="M18"/>
  <c r="M20"/>
  <c r="M22"/>
  <c r="M23"/>
  <c r="M25"/>
  <c r="M27"/>
  <c r="M24"/>
  <c r="M28"/>
  <c r="M26"/>
  <c r="M29"/>
  <c r="M30"/>
  <c r="M31"/>
  <c r="M34"/>
  <c r="M35"/>
  <c r="M32"/>
  <c r="M33"/>
  <c r="M36"/>
  <c r="M37"/>
  <c r="M38"/>
  <c r="M41"/>
  <c r="M39"/>
  <c r="M40"/>
  <c r="M42"/>
  <c r="M45"/>
  <c r="M43"/>
  <c r="M46"/>
  <c r="M44"/>
  <c r="M47"/>
  <c r="M48"/>
  <c r="M49"/>
  <c r="M50"/>
  <c r="M51"/>
  <c r="M52"/>
  <c r="M54"/>
  <c r="M55"/>
  <c r="M56"/>
  <c r="M53"/>
  <c r="M57"/>
  <c r="M58"/>
  <c r="M59"/>
  <c r="M61"/>
  <c r="M60"/>
  <c r="M63"/>
  <c r="M62"/>
  <c r="M64"/>
  <c r="M66"/>
  <c r="M65"/>
  <c r="M67"/>
  <c r="M70"/>
  <c r="M69"/>
  <c r="M72"/>
  <c r="M68"/>
  <c r="M71"/>
  <c r="M75"/>
  <c r="M74"/>
  <c r="M77"/>
  <c r="M73"/>
  <c r="M79"/>
  <c r="M76"/>
  <c r="M80"/>
  <c r="M78"/>
  <c r="M82"/>
  <c r="M81"/>
  <c r="M86"/>
  <c r="M84"/>
  <c r="M83"/>
  <c r="M85"/>
  <c r="M88"/>
  <c r="M87"/>
  <c r="M89"/>
  <c r="M90"/>
  <c r="M93"/>
  <c r="M91"/>
  <c r="M92"/>
  <c r="M95"/>
  <c r="M96"/>
  <c r="M94"/>
  <c r="M97"/>
  <c r="M99"/>
  <c r="M100"/>
  <c r="M98"/>
  <c r="M101"/>
  <c r="M102"/>
  <c r="M105"/>
  <c r="M103"/>
  <c r="M104"/>
  <c r="M106"/>
  <c r="M114"/>
  <c r="M112"/>
  <c r="M110"/>
  <c r="M108"/>
  <c r="J109"/>
  <c r="J107"/>
  <c r="J102"/>
  <c r="J101"/>
  <c r="J95"/>
  <c r="J91"/>
  <c r="J87"/>
  <c r="J83"/>
  <c r="J80"/>
  <c r="J75"/>
  <c r="J73"/>
  <c r="J67"/>
  <c r="J63"/>
  <c r="J59"/>
  <c r="J111"/>
  <c r="J108"/>
  <c r="J106"/>
  <c r="J105"/>
  <c r="J103"/>
  <c r="J99"/>
  <c r="J97"/>
  <c r="J96"/>
  <c r="J94"/>
  <c r="J93"/>
  <c r="J90"/>
  <c r="J88"/>
  <c r="J85"/>
  <c r="J86"/>
  <c r="J82"/>
  <c r="J81"/>
  <c r="J78"/>
  <c r="J77"/>
  <c r="J74"/>
  <c r="J72"/>
  <c r="J68"/>
  <c r="J69"/>
  <c r="J66"/>
  <c r="J64"/>
  <c r="J62"/>
  <c r="J60"/>
  <c r="J58"/>
  <c r="J57"/>
  <c r="J53"/>
  <c r="J52"/>
  <c r="J50"/>
  <c r="J48"/>
  <c r="J46"/>
  <c r="J41"/>
  <c r="J39"/>
  <c r="J38"/>
  <c r="J36"/>
  <c r="J34"/>
  <c r="J31"/>
  <c r="J30"/>
  <c r="J28"/>
  <c r="J27"/>
  <c r="J23"/>
  <c r="J20"/>
  <c r="J16"/>
  <c r="J17"/>
  <c r="J15"/>
  <c r="J12"/>
  <c r="J11"/>
  <c r="J8"/>
  <c r="J5"/>
  <c r="J4"/>
  <c r="J104"/>
  <c r="J98"/>
  <c r="J100"/>
  <c r="J92"/>
  <c r="J89"/>
  <c r="J84"/>
  <c r="J79"/>
  <c r="J76"/>
  <c r="J71"/>
  <c r="J70"/>
  <c r="J65"/>
  <c r="J61"/>
  <c r="J56"/>
  <c r="J55"/>
  <c r="J54"/>
  <c r="J51"/>
  <c r="J49"/>
  <c r="J47"/>
  <c r="J45"/>
  <c r="T7"/>
  <c r="J43"/>
  <c r="J42"/>
  <c r="J40"/>
  <c r="J37"/>
  <c r="J35"/>
  <c r="J33"/>
  <c r="J32"/>
  <c r="J29"/>
  <c r="J26"/>
  <c r="J25"/>
  <c r="S7"/>
  <c r="J22"/>
  <c r="J21"/>
  <c r="J18"/>
  <c r="J19"/>
  <c r="J14"/>
  <c r="J13"/>
  <c r="J10"/>
  <c r="J9"/>
  <c r="J7"/>
  <c r="J6"/>
  <c r="J114"/>
  <c r="O7"/>
  <c r="P7"/>
  <c r="Q7"/>
  <c r="R7"/>
  <c r="Q10"/>
  <c r="R10"/>
  <c r="O10"/>
  <c r="P10"/>
</calcChain>
</file>

<file path=xl/sharedStrings.xml><?xml version="1.0" encoding="utf-8"?>
<sst xmlns="http://schemas.openxmlformats.org/spreadsheetml/2006/main" count="68" uniqueCount="60">
  <si>
    <t>Swiss Mortality Tables</t>
  </si>
  <si>
    <t>edad</t>
  </si>
  <si>
    <t>GKF_95</t>
  </si>
  <si>
    <t>GKM_95</t>
  </si>
  <si>
    <t>i</t>
  </si>
  <si>
    <t>b</t>
  </si>
  <si>
    <t>x</t>
  </si>
  <si>
    <t>d</t>
  </si>
  <si>
    <t>n</t>
  </si>
  <si>
    <t>px</t>
  </si>
  <si>
    <t>lx</t>
  </si>
  <si>
    <t>dx</t>
  </si>
  <si>
    <t>Dx</t>
  </si>
  <si>
    <t>Cx</t>
  </si>
  <si>
    <t>Mx</t>
  </si>
  <si>
    <t>Rx</t>
  </si>
  <si>
    <t>VDx</t>
  </si>
  <si>
    <t>VCx</t>
  </si>
  <si>
    <t>VMx</t>
  </si>
  <si>
    <t>Ax</t>
  </si>
  <si>
    <t>Axn</t>
  </si>
  <si>
    <t>d/Ax</t>
  </si>
  <si>
    <t>d/Axn</t>
  </si>
  <si>
    <t>(IA)x</t>
  </si>
  <si>
    <t>(IA)xn</t>
  </si>
  <si>
    <t>d/(IA)x</t>
  </si>
  <si>
    <t>d/(IA)xn</t>
  </si>
  <si>
    <t>(DA)xn</t>
  </si>
  <si>
    <t>d/(DA)xn</t>
  </si>
  <si>
    <t>y</t>
  </si>
  <si>
    <t>py</t>
  </si>
  <si>
    <t>ly</t>
  </si>
  <si>
    <t>dy</t>
  </si>
  <si>
    <t>Dy</t>
  </si>
  <si>
    <t>Cy</t>
  </si>
  <si>
    <t>My</t>
  </si>
  <si>
    <t>Ry</t>
  </si>
  <si>
    <t>VDy</t>
  </si>
  <si>
    <t>VCy</t>
  </si>
  <si>
    <t>VMy</t>
  </si>
  <si>
    <t>Ay</t>
  </si>
  <si>
    <t>Ayn</t>
  </si>
  <si>
    <t>d/Ay</t>
  </si>
  <si>
    <t>d/Ayn</t>
  </si>
  <si>
    <t>(IA)y</t>
  </si>
  <si>
    <t>(IA)yn</t>
  </si>
  <si>
    <t>d/(IA)y</t>
  </si>
  <si>
    <t>d/(IA)yn</t>
  </si>
  <si>
    <t>(DA)yn</t>
  </si>
  <si>
    <t>d/(DA)yn</t>
  </si>
  <si>
    <r>
      <t>VA(1;</t>
    </r>
    <r>
      <rPr>
        <b/>
        <sz val="11"/>
        <rFont val="Arial"/>
        <family val="2"/>
      </rPr>
      <t>β</t>
    </r>
    <r>
      <rPr>
        <b/>
        <sz val="11"/>
        <rFont val="Univers"/>
      </rPr>
      <t>)y</t>
    </r>
  </si>
  <si>
    <r>
      <t>VA(1;</t>
    </r>
    <r>
      <rPr>
        <b/>
        <sz val="11"/>
        <rFont val="Arial"/>
        <family val="2"/>
      </rPr>
      <t>β</t>
    </r>
    <r>
      <rPr>
        <b/>
        <sz val="11"/>
        <rFont val="Univers"/>
      </rPr>
      <t>)yn</t>
    </r>
  </si>
  <si>
    <r>
      <t>d/VA(1;</t>
    </r>
    <r>
      <rPr>
        <b/>
        <sz val="11"/>
        <rFont val="Arial"/>
        <family val="2"/>
      </rPr>
      <t>β</t>
    </r>
    <r>
      <rPr>
        <b/>
        <sz val="11"/>
        <rFont val="Univers"/>
      </rPr>
      <t>)y</t>
    </r>
  </si>
  <si>
    <r>
      <t>d/VA(1;</t>
    </r>
    <r>
      <rPr>
        <b/>
        <sz val="11"/>
        <rFont val="Arial"/>
        <family val="2"/>
      </rPr>
      <t>β</t>
    </r>
    <r>
      <rPr>
        <b/>
        <sz val="11"/>
        <rFont val="Univers"/>
      </rPr>
      <t>)yn</t>
    </r>
  </si>
  <si>
    <r>
      <t>VA(1;</t>
    </r>
    <r>
      <rPr>
        <b/>
        <sz val="11"/>
        <color indexed="9"/>
        <rFont val="Arial"/>
        <family val="2"/>
      </rPr>
      <t>β</t>
    </r>
    <r>
      <rPr>
        <b/>
        <sz val="11"/>
        <color indexed="9"/>
        <rFont val="Univers"/>
      </rPr>
      <t>)x</t>
    </r>
  </si>
  <si>
    <r>
      <t>VA(1;</t>
    </r>
    <r>
      <rPr>
        <b/>
        <sz val="11"/>
        <color indexed="9"/>
        <rFont val="Arial"/>
        <family val="2"/>
      </rPr>
      <t>β</t>
    </r>
    <r>
      <rPr>
        <b/>
        <sz val="11"/>
        <color indexed="9"/>
        <rFont val="Univers"/>
      </rPr>
      <t>)xn</t>
    </r>
  </si>
  <si>
    <r>
      <t>d/VA(1;</t>
    </r>
    <r>
      <rPr>
        <b/>
        <sz val="11"/>
        <color indexed="9"/>
        <rFont val="Arial"/>
        <family val="2"/>
      </rPr>
      <t>β</t>
    </r>
    <r>
      <rPr>
        <b/>
        <sz val="11"/>
        <color indexed="9"/>
        <rFont val="Univers"/>
      </rPr>
      <t>)x</t>
    </r>
  </si>
  <si>
    <r>
      <t>d/VA(1;</t>
    </r>
    <r>
      <rPr>
        <b/>
        <sz val="11"/>
        <color indexed="9"/>
        <rFont val="Arial"/>
        <family val="2"/>
      </rPr>
      <t>β</t>
    </r>
    <r>
      <rPr>
        <b/>
        <sz val="11"/>
        <color indexed="9"/>
        <rFont val="Univers"/>
      </rPr>
      <t>)xn</t>
    </r>
  </si>
  <si>
    <t>ADINA</t>
  </si>
  <si>
    <t>qx(milakan)</t>
  </si>
</sst>
</file>

<file path=xl/styles.xml><?xml version="1.0" encoding="utf-8"?>
<styleSheet xmlns="http://schemas.openxmlformats.org/spreadsheetml/2006/main">
  <numFmts count="7">
    <numFmt numFmtId="43" formatCode="_-* #,##0.00\ _€_-;\-* #,##0.00\ _€_-;_-* &quot;-&quot;??\ _€_-;_-@_-"/>
    <numFmt numFmtId="164" formatCode="#,##0.000"/>
    <numFmt numFmtId="165" formatCode="0.000"/>
    <numFmt numFmtId="166" formatCode="_-* #,##0.00\ _p_t_a_-;\-* #,##0.00\ _p_t_a_-;_-* &quot;-&quot;??\ _p_t_a_-;_-@_-"/>
    <numFmt numFmtId="167" formatCode="0.000000"/>
    <numFmt numFmtId="168" formatCode="#,##0.000000"/>
    <numFmt numFmtId="169" formatCode="#,##0.0000"/>
  </numFmts>
  <fonts count="15">
    <font>
      <sz val="11"/>
      <color theme="1"/>
      <name val="Calibri"/>
      <family val="2"/>
      <scheme val="minor"/>
    </font>
    <font>
      <sz val="11"/>
      <name val="Univers"/>
    </font>
    <font>
      <b/>
      <sz val="11"/>
      <name val="Univers"/>
      <family val="2"/>
    </font>
    <font>
      <b/>
      <sz val="11"/>
      <color indexed="8"/>
      <name val="Univers"/>
      <family val="2"/>
    </font>
    <font>
      <sz val="11"/>
      <name val="Univers"/>
      <family val="2"/>
    </font>
    <font>
      <sz val="11"/>
      <color indexed="8"/>
      <name val="Univers"/>
      <family val="2"/>
    </font>
    <font>
      <b/>
      <sz val="20"/>
      <name val="Univers"/>
      <family val="2"/>
    </font>
    <font>
      <sz val="11"/>
      <color indexed="8"/>
      <name val="Univers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sz val="11"/>
      <name val="Univers"/>
    </font>
    <font>
      <b/>
      <sz val="11"/>
      <name val="Arial"/>
      <family val="2"/>
    </font>
    <font>
      <b/>
      <sz val="11"/>
      <color indexed="9"/>
      <name val="Univers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2"/>
    <xf numFmtId="0" fontId="5" fillId="0" borderId="0" xfId="2" applyNumberFormat="1" applyFont="1"/>
    <xf numFmtId="0" fontId="4" fillId="0" borderId="0" xfId="2" applyNumberFormat="1" applyFont="1"/>
    <xf numFmtId="0" fontId="6" fillId="0" borderId="0" xfId="2" applyFont="1" applyAlignment="1">
      <alignment horizontal="left"/>
    </xf>
    <xf numFmtId="164" fontId="5" fillId="0" borderId="0" xfId="2" applyNumberFormat="1" applyFont="1" applyBorder="1"/>
    <xf numFmtId="164" fontId="5" fillId="0" borderId="1" xfId="2" applyNumberFormat="1" applyFont="1" applyBorder="1"/>
    <xf numFmtId="0" fontId="2" fillId="0" borderId="2" xfId="2" applyFont="1" applyBorder="1" applyAlignment="1">
      <alignment horizontal="center"/>
    </xf>
    <xf numFmtId="0" fontId="3" fillId="0" borderId="3" xfId="2" applyNumberFormat="1" applyFont="1" applyBorder="1" applyAlignment="1">
      <alignment horizontal="center"/>
    </xf>
    <xf numFmtId="3" fontId="3" fillId="0" borderId="4" xfId="2" applyNumberFormat="1" applyFont="1" applyBorder="1" applyAlignment="1">
      <alignment horizontal="center"/>
    </xf>
    <xf numFmtId="3" fontId="3" fillId="0" borderId="5" xfId="2" applyNumberFormat="1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165" fontId="7" fillId="0" borderId="0" xfId="2" applyNumberFormat="1" applyFont="1" applyBorder="1" applyAlignment="1">
      <alignment horizontal="right"/>
    </xf>
    <xf numFmtId="0" fontId="3" fillId="0" borderId="6" xfId="3" applyNumberFormat="1" applyFont="1" applyBorder="1" applyAlignment="1">
      <alignment horizontal="center"/>
    </xf>
    <xf numFmtId="0" fontId="4" fillId="0" borderId="0" xfId="3" applyNumberFormat="1" applyFont="1"/>
    <xf numFmtId="166" fontId="0" fillId="0" borderId="0" xfId="1" applyNumberFormat="1" applyFont="1"/>
    <xf numFmtId="4" fontId="9" fillId="0" borderId="0" xfId="0" applyNumberFormat="1" applyFont="1" applyAlignment="1">
      <alignment horizontal="center"/>
    </xf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3" applyFont="1"/>
    <xf numFmtId="0" fontId="4" fillId="0" borderId="0" xfId="3" applyNumberFormat="1" applyFont="1" applyBorder="1" applyAlignment="1">
      <alignment horizontal="center"/>
    </xf>
    <xf numFmtId="4" fontId="0" fillId="0" borderId="0" xfId="0" applyNumberFormat="1"/>
    <xf numFmtId="0" fontId="2" fillId="0" borderId="7" xfId="3" applyFont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11" fillId="0" borderId="7" xfId="3" applyNumberFormat="1" applyFont="1" applyBorder="1" applyAlignment="1">
      <alignment horizontal="center"/>
    </xf>
    <xf numFmtId="166" fontId="11" fillId="0" borderId="7" xfId="1" applyNumberFormat="1" applyFont="1" applyFill="1" applyBorder="1" applyAlignment="1">
      <alignment horizontal="center"/>
    </xf>
    <xf numFmtId="4" fontId="11" fillId="0" borderId="7" xfId="3" applyNumberFormat="1" applyFont="1" applyFill="1" applyBorder="1" applyAlignment="1">
      <alignment horizontal="center"/>
    </xf>
    <xf numFmtId="0" fontId="11" fillId="0" borderId="7" xfId="3" applyNumberFormat="1" applyFont="1" applyFill="1" applyBorder="1" applyAlignment="1">
      <alignment horizontal="center"/>
    </xf>
    <xf numFmtId="0" fontId="2" fillId="0" borderId="4" xfId="3" applyFont="1" applyBorder="1" applyAlignment="1">
      <alignment horizontal="center"/>
    </xf>
    <xf numFmtId="165" fontId="7" fillId="0" borderId="0" xfId="3" applyNumberFormat="1" applyFont="1" applyBorder="1" applyAlignment="1">
      <alignment horizontal="right"/>
    </xf>
    <xf numFmtId="167" fontId="7" fillId="0" borderId="0" xfId="3" applyNumberFormat="1" applyFont="1" applyBorder="1" applyAlignment="1">
      <alignment horizontal="right"/>
    </xf>
    <xf numFmtId="3" fontId="0" fillId="0" borderId="0" xfId="0" applyNumberFormat="1"/>
    <xf numFmtId="2" fontId="0" fillId="0" borderId="0" xfId="0" applyNumberFormat="1"/>
    <xf numFmtId="168" fontId="0" fillId="0" borderId="0" xfId="0" applyNumberFormat="1"/>
    <xf numFmtId="3" fontId="3" fillId="0" borderId="4" xfId="3" applyNumberFormat="1" applyFont="1" applyBorder="1" applyAlignment="1">
      <alignment horizontal="center"/>
    </xf>
    <xf numFmtId="164" fontId="5" fillId="0" borderId="0" xfId="3" applyNumberFormat="1" applyFont="1" applyBorder="1"/>
    <xf numFmtId="0" fontId="0" fillId="0" borderId="0" xfId="0" applyAlignment="1">
      <alignment horizontal="center"/>
    </xf>
    <xf numFmtId="3" fontId="3" fillId="0" borderId="5" xfId="3" applyNumberFormat="1" applyFont="1" applyBorder="1" applyAlignment="1">
      <alignment horizontal="center"/>
    </xf>
    <xf numFmtId="164" fontId="5" fillId="0" borderId="1" xfId="3" applyNumberFormat="1" applyFont="1" applyBorder="1"/>
    <xf numFmtId="0" fontId="5" fillId="0" borderId="0" xfId="3" applyNumberFormat="1" applyFont="1"/>
    <xf numFmtId="0" fontId="11" fillId="2" borderId="2" xfId="3" applyNumberFormat="1" applyFont="1" applyFill="1" applyBorder="1" applyAlignment="1">
      <alignment horizontal="center"/>
    </xf>
    <xf numFmtId="0" fontId="11" fillId="2" borderId="7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>
      <alignment horizontal="center"/>
    </xf>
    <xf numFmtId="0" fontId="11" fillId="0" borderId="0" xfId="3" applyNumberFormat="1" applyFont="1" applyBorder="1" applyAlignment="1">
      <alignment horizontal="center"/>
    </xf>
    <xf numFmtId="168" fontId="11" fillId="0" borderId="7" xfId="3" applyNumberFormat="1" applyFont="1" applyFill="1" applyBorder="1" applyAlignment="1">
      <alignment horizontal="center"/>
    </xf>
    <xf numFmtId="169" fontId="0" fillId="0" borderId="0" xfId="0" applyNumberFormat="1"/>
    <xf numFmtId="0" fontId="13" fillId="2" borderId="2" xfId="3" applyNumberFormat="1" applyFont="1" applyFill="1" applyBorder="1" applyAlignment="1">
      <alignment horizontal="center"/>
    </xf>
    <xf numFmtId="0" fontId="13" fillId="2" borderId="7" xfId="3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Normal_Hoja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28"/>
  <sheetViews>
    <sheetView tabSelected="1" workbookViewId="0">
      <selection activeCell="D19" sqref="D19"/>
    </sheetView>
  </sheetViews>
  <sheetFormatPr baseColWidth="10" defaultRowHeight="15"/>
  <sheetData>
    <row r="1" spans="1:3" ht="25.5">
      <c r="A1" s="4" t="s">
        <v>0</v>
      </c>
      <c r="B1" s="3"/>
      <c r="C1" s="3"/>
    </row>
    <row r="2" spans="1:3" ht="15.75" thickBot="1">
      <c r="A2" s="1"/>
      <c r="B2" s="3"/>
      <c r="C2" s="3"/>
    </row>
    <row r="3" spans="1:3" ht="15.75" thickBot="1">
      <c r="A3" s="7" t="s">
        <v>1</v>
      </c>
      <c r="B3" s="8" t="s">
        <v>2</v>
      </c>
      <c r="C3" s="8" t="s">
        <v>3</v>
      </c>
    </row>
    <row r="4" spans="1:3">
      <c r="A4" s="11">
        <v>15</v>
      </c>
      <c r="B4" s="12">
        <v>0.2959</v>
      </c>
      <c r="C4" s="12">
        <v>1.5785</v>
      </c>
    </row>
    <row r="5" spans="1:3">
      <c r="A5" s="9">
        <v>16</v>
      </c>
      <c r="B5" s="5">
        <v>0.33169999999999999</v>
      </c>
      <c r="C5" s="5">
        <v>1.5951</v>
      </c>
    </row>
    <row r="6" spans="1:3">
      <c r="A6" s="9">
        <v>17</v>
      </c>
      <c r="B6" s="5">
        <v>0.3427</v>
      </c>
      <c r="C6" s="5">
        <v>1.6006</v>
      </c>
    </row>
    <row r="7" spans="1:3">
      <c r="A7" s="9">
        <v>18</v>
      </c>
      <c r="B7" s="5">
        <v>0.3392</v>
      </c>
      <c r="C7" s="5">
        <v>1.595</v>
      </c>
    </row>
    <row r="8" spans="1:3">
      <c r="A8" s="9">
        <v>19</v>
      </c>
      <c r="B8" s="5">
        <v>0.33029999999999998</v>
      </c>
      <c r="C8" s="5">
        <v>1.5785</v>
      </c>
    </row>
    <row r="9" spans="1:3">
      <c r="A9" s="9">
        <v>20</v>
      </c>
      <c r="B9" s="5">
        <v>0.32619999999999999</v>
      </c>
      <c r="C9" s="5">
        <v>1.5503</v>
      </c>
    </row>
    <row r="10" spans="1:3">
      <c r="A10" s="9">
        <v>21</v>
      </c>
      <c r="B10" s="5">
        <v>0.33639999999999998</v>
      </c>
      <c r="C10" s="5">
        <v>1.5094000000000001</v>
      </c>
    </row>
    <row r="11" spans="1:3">
      <c r="A11" s="9">
        <v>22</v>
      </c>
      <c r="B11" s="5">
        <v>0.36130000000000001</v>
      </c>
      <c r="C11" s="5">
        <v>1.4642999999999999</v>
      </c>
    </row>
    <row r="12" spans="1:3">
      <c r="A12" s="9">
        <v>23</v>
      </c>
      <c r="B12" s="5">
        <v>0.39100000000000001</v>
      </c>
      <c r="C12" s="5">
        <v>1.4238</v>
      </c>
    </row>
    <row r="13" spans="1:3">
      <c r="A13" s="9">
        <v>24</v>
      </c>
      <c r="B13" s="5">
        <v>0.42130000000000001</v>
      </c>
      <c r="C13" s="5">
        <v>1.3879999999999999</v>
      </c>
    </row>
    <row r="14" spans="1:3">
      <c r="A14" s="9">
        <v>25</v>
      </c>
      <c r="B14" s="5">
        <v>0.45140000000000002</v>
      </c>
      <c r="C14" s="5">
        <v>1.3573999999999999</v>
      </c>
    </row>
    <row r="15" spans="1:3">
      <c r="A15" s="9">
        <v>26</v>
      </c>
      <c r="B15" s="5">
        <v>0.4819</v>
      </c>
      <c r="C15" s="5">
        <v>1.3325</v>
      </c>
    </row>
    <row r="16" spans="1:3">
      <c r="A16" s="9">
        <v>27</v>
      </c>
      <c r="B16" s="5">
        <v>0.51290000000000002</v>
      </c>
      <c r="C16" s="5">
        <v>1.3137000000000001</v>
      </c>
    </row>
    <row r="17" spans="1:3">
      <c r="A17" s="9">
        <v>28</v>
      </c>
      <c r="B17" s="5">
        <v>0.54479999999999995</v>
      </c>
      <c r="C17" s="5">
        <v>1.3018000000000001</v>
      </c>
    </row>
    <row r="18" spans="1:3">
      <c r="A18" s="9">
        <v>29</v>
      </c>
      <c r="B18" s="5">
        <v>0.57799999999999996</v>
      </c>
      <c r="C18" s="5">
        <v>1.2968</v>
      </c>
    </row>
    <row r="19" spans="1:3">
      <c r="A19" s="9">
        <v>30</v>
      </c>
      <c r="B19" s="5">
        <v>0.61260000000000003</v>
      </c>
      <c r="C19" s="5">
        <v>1.2995000000000001</v>
      </c>
    </row>
    <row r="20" spans="1:3">
      <c r="A20" s="9">
        <v>31</v>
      </c>
      <c r="B20" s="5">
        <v>0.6492</v>
      </c>
      <c r="C20" s="5">
        <v>1.3104</v>
      </c>
    </row>
    <row r="21" spans="1:3">
      <c r="A21" s="9">
        <v>32</v>
      </c>
      <c r="B21" s="5">
        <v>0.68769999999999998</v>
      </c>
      <c r="C21" s="5">
        <v>1.3299000000000001</v>
      </c>
    </row>
    <row r="22" spans="1:3">
      <c r="A22" s="9">
        <v>33</v>
      </c>
      <c r="B22" s="5">
        <v>0.72870000000000001</v>
      </c>
      <c r="C22" s="5">
        <v>1.3586</v>
      </c>
    </row>
    <row r="23" spans="1:3">
      <c r="A23" s="9">
        <v>34</v>
      </c>
      <c r="B23" s="5">
        <v>0.77259999999999995</v>
      </c>
      <c r="C23" s="5">
        <v>1.397</v>
      </c>
    </row>
    <row r="24" spans="1:3">
      <c r="A24" s="9">
        <v>35</v>
      </c>
      <c r="B24" s="5">
        <v>0.81930000000000003</v>
      </c>
      <c r="C24" s="5">
        <v>1.4454</v>
      </c>
    </row>
    <row r="25" spans="1:3">
      <c r="A25" s="9">
        <v>36</v>
      </c>
      <c r="B25" s="5">
        <v>0.86929999999999996</v>
      </c>
      <c r="C25" s="5">
        <v>1.5044999999999999</v>
      </c>
    </row>
    <row r="26" spans="1:3">
      <c r="A26" s="9">
        <v>37</v>
      </c>
      <c r="B26" s="5">
        <v>0.92159999999999997</v>
      </c>
      <c r="C26" s="5">
        <v>1.5753999999999999</v>
      </c>
    </row>
    <row r="27" spans="1:3">
      <c r="A27" s="9">
        <v>38</v>
      </c>
      <c r="B27" s="5">
        <v>0.97560000000000002</v>
      </c>
      <c r="C27" s="5">
        <v>1.6591</v>
      </c>
    </row>
    <row r="28" spans="1:3">
      <c r="A28" s="9">
        <v>39</v>
      </c>
      <c r="B28" s="5">
        <v>1.0304</v>
      </c>
      <c r="C28" s="5">
        <v>1.7565999999999999</v>
      </c>
    </row>
    <row r="29" spans="1:3">
      <c r="A29" s="9">
        <v>40</v>
      </c>
      <c r="B29" s="5">
        <v>1.085</v>
      </c>
      <c r="C29" s="5">
        <v>1.8694</v>
      </c>
    </row>
    <row r="30" spans="1:3">
      <c r="A30" s="9">
        <v>41</v>
      </c>
      <c r="B30" s="5">
        <v>1.1389</v>
      </c>
      <c r="C30" s="5">
        <v>1.9983</v>
      </c>
    </row>
    <row r="31" spans="1:3">
      <c r="A31" s="9">
        <v>42</v>
      </c>
      <c r="B31" s="5">
        <v>1.1911</v>
      </c>
      <c r="C31" s="5">
        <v>2.1444999999999999</v>
      </c>
    </row>
    <row r="32" spans="1:3">
      <c r="A32" s="9">
        <v>43</v>
      </c>
      <c r="B32" s="5">
        <v>1.2416</v>
      </c>
      <c r="C32" s="5">
        <v>2.3096000000000001</v>
      </c>
    </row>
    <row r="33" spans="1:3">
      <c r="A33" s="9">
        <v>44</v>
      </c>
      <c r="B33" s="5">
        <v>1.2937000000000001</v>
      </c>
      <c r="C33" s="5">
        <v>2.4969999999999999</v>
      </c>
    </row>
    <row r="34" spans="1:3">
      <c r="A34" s="9">
        <v>45</v>
      </c>
      <c r="B34" s="5">
        <v>1.3516999999999999</v>
      </c>
      <c r="C34" s="5">
        <v>2.7107000000000001</v>
      </c>
    </row>
    <row r="35" spans="1:3">
      <c r="A35" s="9">
        <v>46</v>
      </c>
      <c r="B35" s="5">
        <v>1.4197</v>
      </c>
      <c r="C35" s="5">
        <v>2.9544999999999999</v>
      </c>
    </row>
    <row r="36" spans="1:3">
      <c r="A36" s="9">
        <v>47</v>
      </c>
      <c r="B36" s="5">
        <v>1.502</v>
      </c>
      <c r="C36" s="5">
        <v>3.2324999999999999</v>
      </c>
    </row>
    <row r="37" spans="1:3">
      <c r="A37" s="9">
        <v>48</v>
      </c>
      <c r="B37" s="5">
        <v>1.6022000000000001</v>
      </c>
      <c r="C37" s="5">
        <v>3.5482</v>
      </c>
    </row>
    <row r="38" spans="1:3">
      <c r="A38" s="9">
        <v>49</v>
      </c>
      <c r="B38" s="5">
        <v>1.7249000000000001</v>
      </c>
      <c r="C38" s="5">
        <v>3.9056999999999999</v>
      </c>
    </row>
    <row r="39" spans="1:3">
      <c r="A39" s="9">
        <v>50</v>
      </c>
      <c r="B39" s="5">
        <v>1.8737999999999999</v>
      </c>
      <c r="C39" s="5">
        <v>4.3087</v>
      </c>
    </row>
    <row r="40" spans="1:3">
      <c r="A40" s="9">
        <v>51</v>
      </c>
      <c r="B40" s="5">
        <v>2.0531000000000001</v>
      </c>
      <c r="C40" s="5">
        <v>4.7606000000000002</v>
      </c>
    </row>
    <row r="41" spans="1:3">
      <c r="A41" s="9">
        <v>52</v>
      </c>
      <c r="B41" s="5">
        <v>2.2648999999999999</v>
      </c>
      <c r="C41" s="5">
        <v>5.2655000000000003</v>
      </c>
    </row>
    <row r="42" spans="1:3">
      <c r="A42" s="9">
        <v>53</v>
      </c>
      <c r="B42" s="5">
        <v>2.5055999999999998</v>
      </c>
      <c r="C42" s="5">
        <v>5.8269000000000002</v>
      </c>
    </row>
    <row r="43" spans="1:3">
      <c r="A43" s="9">
        <v>54</v>
      </c>
      <c r="B43" s="5">
        <v>2.7700999999999998</v>
      </c>
      <c r="C43" s="5">
        <v>6.4474</v>
      </c>
    </row>
    <row r="44" spans="1:3">
      <c r="A44" s="9">
        <v>55</v>
      </c>
      <c r="B44" s="5">
        <v>3.0533999999999999</v>
      </c>
      <c r="C44" s="5">
        <v>7.1294000000000004</v>
      </c>
    </row>
    <row r="45" spans="1:3">
      <c r="A45" s="9">
        <v>56</v>
      </c>
      <c r="B45" s="5">
        <v>3.3504</v>
      </c>
      <c r="C45" s="5">
        <v>7.8756000000000004</v>
      </c>
    </row>
    <row r="46" spans="1:3">
      <c r="A46" s="9">
        <v>57</v>
      </c>
      <c r="B46" s="5">
        <v>3.6560000000000001</v>
      </c>
      <c r="C46" s="5">
        <v>8.6883999999999997</v>
      </c>
    </row>
    <row r="47" spans="1:3">
      <c r="A47" s="9">
        <v>58</v>
      </c>
      <c r="B47" s="5">
        <v>3.9653999999999998</v>
      </c>
      <c r="C47" s="5">
        <v>9.5703999999999994</v>
      </c>
    </row>
    <row r="48" spans="1:3">
      <c r="A48" s="9">
        <v>59</v>
      </c>
      <c r="B48" s="5">
        <v>4.2733999999999996</v>
      </c>
      <c r="C48" s="5">
        <v>10.524100000000001</v>
      </c>
    </row>
    <row r="49" spans="1:3">
      <c r="A49" s="9">
        <v>60</v>
      </c>
      <c r="B49" s="5">
        <v>4.5751999999999997</v>
      </c>
      <c r="C49" s="5">
        <v>11.552099999999999</v>
      </c>
    </row>
    <row r="50" spans="1:3">
      <c r="A50" s="9">
        <v>61</v>
      </c>
      <c r="B50" s="5">
        <v>4.8654000000000002</v>
      </c>
      <c r="C50" s="5">
        <v>12.6571</v>
      </c>
    </row>
    <row r="51" spans="1:3">
      <c r="A51" s="9">
        <v>62</v>
      </c>
      <c r="B51" s="5">
        <v>5.1379000000000001</v>
      </c>
      <c r="C51" s="5">
        <v>13.841699999999999</v>
      </c>
    </row>
    <row r="52" spans="1:3">
      <c r="A52" s="9">
        <v>63</v>
      </c>
      <c r="B52" s="5">
        <v>5.5084</v>
      </c>
      <c r="C52" s="5">
        <v>15.1083</v>
      </c>
    </row>
    <row r="53" spans="1:3">
      <c r="A53" s="9">
        <v>64</v>
      </c>
      <c r="B53" s="5">
        <v>6.09</v>
      </c>
      <c r="C53" s="5">
        <v>16.459800000000001</v>
      </c>
    </row>
    <row r="54" spans="1:3">
      <c r="A54" s="9">
        <v>65</v>
      </c>
      <c r="B54" s="5">
        <v>6.8875000000000002</v>
      </c>
      <c r="C54" s="5">
        <v>18.070599999999999</v>
      </c>
    </row>
    <row r="55" spans="1:3">
      <c r="A55" s="9">
        <v>66</v>
      </c>
      <c r="B55" s="5">
        <v>7.9057000000000004</v>
      </c>
      <c r="C55" s="5">
        <v>20.031300000000002</v>
      </c>
    </row>
    <row r="56" spans="1:3">
      <c r="A56" s="9">
        <v>67</v>
      </c>
      <c r="B56" s="5">
        <v>9.1493000000000002</v>
      </c>
      <c r="C56" s="5">
        <v>22.3416</v>
      </c>
    </row>
    <row r="57" spans="1:3">
      <c r="A57" s="9">
        <v>68</v>
      </c>
      <c r="B57" s="5">
        <v>10.623200000000001</v>
      </c>
      <c r="C57" s="5">
        <v>25.001799999999999</v>
      </c>
    </row>
    <row r="58" spans="1:3">
      <c r="A58" s="9">
        <v>69</v>
      </c>
      <c r="B58" s="5">
        <v>12.332000000000001</v>
      </c>
      <c r="C58" s="5">
        <v>28.011700000000001</v>
      </c>
    </row>
    <row r="59" spans="1:3">
      <c r="A59" s="9">
        <v>70</v>
      </c>
      <c r="B59" s="5">
        <v>14.2806</v>
      </c>
      <c r="C59" s="5">
        <v>31.371400000000001</v>
      </c>
    </row>
    <row r="60" spans="1:3">
      <c r="A60" s="9">
        <v>71</v>
      </c>
      <c r="B60" s="5">
        <v>16.473600000000001</v>
      </c>
      <c r="C60" s="5">
        <v>35.080800000000004</v>
      </c>
    </row>
    <row r="61" spans="1:3">
      <c r="A61" s="9">
        <v>72</v>
      </c>
      <c r="B61" s="5">
        <v>18.916</v>
      </c>
      <c r="C61" s="5">
        <v>39.14</v>
      </c>
    </row>
    <row r="62" spans="1:3">
      <c r="A62" s="9">
        <v>73</v>
      </c>
      <c r="B62" s="5">
        <v>21.612300000000001</v>
      </c>
      <c r="C62" s="5">
        <v>43.548999999999999</v>
      </c>
    </row>
    <row r="63" spans="1:3">
      <c r="A63" s="9">
        <v>74</v>
      </c>
      <c r="B63" s="5">
        <v>24.567499999999999</v>
      </c>
      <c r="C63" s="5">
        <v>48.3078</v>
      </c>
    </row>
    <row r="64" spans="1:3">
      <c r="A64" s="9">
        <v>75</v>
      </c>
      <c r="B64" s="5">
        <v>27.786200000000001</v>
      </c>
      <c r="C64" s="5">
        <v>53.4163</v>
      </c>
    </row>
    <row r="65" spans="1:3">
      <c r="A65" s="9">
        <v>76</v>
      </c>
      <c r="B65" s="5">
        <v>31.273199999999999</v>
      </c>
      <c r="C65" s="5">
        <v>58.874499999999998</v>
      </c>
    </row>
    <row r="66" spans="1:3">
      <c r="A66" s="9">
        <v>77</v>
      </c>
      <c r="B66" s="5">
        <v>35.0334</v>
      </c>
      <c r="C66" s="5">
        <v>64.682599999999994</v>
      </c>
    </row>
    <row r="67" spans="1:3">
      <c r="A67" s="9">
        <v>78</v>
      </c>
      <c r="B67" s="5">
        <v>39.071300000000001</v>
      </c>
      <c r="C67" s="5">
        <v>70.840400000000002</v>
      </c>
    </row>
    <row r="68" spans="1:3">
      <c r="A68" s="9">
        <v>79</v>
      </c>
      <c r="B68" s="5">
        <v>43.3919</v>
      </c>
      <c r="C68" s="5">
        <v>77.347999999999999</v>
      </c>
    </row>
    <row r="69" spans="1:3">
      <c r="A69" s="9">
        <v>80</v>
      </c>
      <c r="B69" s="5">
        <v>47.999899999999997</v>
      </c>
      <c r="C69" s="5">
        <v>84.205299999999994</v>
      </c>
    </row>
    <row r="70" spans="1:3">
      <c r="A70" s="9">
        <v>81</v>
      </c>
      <c r="B70" s="5">
        <v>52.9</v>
      </c>
      <c r="C70" s="5">
        <v>91.412400000000005</v>
      </c>
    </row>
    <row r="71" spans="1:3">
      <c r="A71" s="9">
        <v>82</v>
      </c>
      <c r="B71" s="5">
        <v>58.097000000000001</v>
      </c>
      <c r="C71" s="5">
        <v>98.969300000000004</v>
      </c>
    </row>
    <row r="72" spans="1:3">
      <c r="A72" s="9">
        <v>83</v>
      </c>
      <c r="B72" s="5">
        <v>63.595700000000001</v>
      </c>
      <c r="C72" s="5">
        <v>106.876</v>
      </c>
    </row>
    <row r="73" spans="1:3">
      <c r="A73" s="9">
        <v>84</v>
      </c>
      <c r="B73" s="5">
        <v>69.400899999999993</v>
      </c>
      <c r="C73" s="5">
        <v>115.1324</v>
      </c>
    </row>
    <row r="74" spans="1:3">
      <c r="A74" s="9">
        <v>85</v>
      </c>
      <c r="B74" s="5">
        <v>75.517200000000003</v>
      </c>
      <c r="C74" s="5">
        <v>123.73860000000001</v>
      </c>
    </row>
    <row r="75" spans="1:3">
      <c r="A75" s="9">
        <v>86</v>
      </c>
      <c r="B75" s="5">
        <v>81.9495</v>
      </c>
      <c r="C75" s="5">
        <v>132.69450000000001</v>
      </c>
    </row>
    <row r="76" spans="1:3">
      <c r="A76" s="9">
        <v>87</v>
      </c>
      <c r="B76" s="5">
        <v>88.702500000000001</v>
      </c>
      <c r="C76" s="5">
        <v>142.00020000000001</v>
      </c>
    </row>
    <row r="77" spans="1:3">
      <c r="A77" s="9">
        <v>88</v>
      </c>
      <c r="B77" s="5">
        <v>95.781000000000006</v>
      </c>
      <c r="C77" s="5">
        <v>151.6557</v>
      </c>
    </row>
    <row r="78" spans="1:3">
      <c r="A78" s="9">
        <v>89</v>
      </c>
      <c r="B78" s="5">
        <v>103.18980000000001</v>
      </c>
      <c r="C78" s="5">
        <v>161.6609</v>
      </c>
    </row>
    <row r="79" spans="1:3">
      <c r="A79" s="9">
        <v>90</v>
      </c>
      <c r="B79" s="5">
        <v>110.9336</v>
      </c>
      <c r="C79" s="5">
        <v>172.01599999999999</v>
      </c>
    </row>
    <row r="80" spans="1:3">
      <c r="A80" s="9">
        <v>91</v>
      </c>
      <c r="B80" s="5">
        <v>119.0172</v>
      </c>
      <c r="C80" s="5">
        <v>182.72069999999999</v>
      </c>
    </row>
    <row r="81" spans="1:3">
      <c r="A81" s="9">
        <v>92</v>
      </c>
      <c r="B81" s="5">
        <v>127.44540000000001</v>
      </c>
      <c r="C81" s="5">
        <v>193.77529999999999</v>
      </c>
    </row>
    <row r="82" spans="1:3">
      <c r="A82" s="9">
        <v>93</v>
      </c>
      <c r="B82" s="5">
        <v>136.22280000000001</v>
      </c>
      <c r="C82" s="5">
        <v>205.17959999999999</v>
      </c>
    </row>
    <row r="83" spans="1:3">
      <c r="A83" s="9">
        <v>94</v>
      </c>
      <c r="B83" s="5">
        <v>145.3544</v>
      </c>
      <c r="C83" s="5">
        <v>216.93369999999999</v>
      </c>
    </row>
    <row r="84" spans="1:3">
      <c r="A84" s="9">
        <v>95</v>
      </c>
      <c r="B84" s="5">
        <v>154.84479999999999</v>
      </c>
      <c r="C84" s="5">
        <v>229.03749999999999</v>
      </c>
    </row>
    <row r="85" spans="1:3">
      <c r="A85" s="9">
        <v>96</v>
      </c>
      <c r="B85" s="5">
        <v>164.69880000000001</v>
      </c>
      <c r="C85" s="5">
        <v>241.49109999999999</v>
      </c>
    </row>
    <row r="86" spans="1:3">
      <c r="A86" s="9">
        <v>97</v>
      </c>
      <c r="B86" s="5">
        <v>174.9211</v>
      </c>
      <c r="C86" s="5">
        <v>254.2945</v>
      </c>
    </row>
    <row r="87" spans="1:3">
      <c r="A87" s="9">
        <v>98</v>
      </c>
      <c r="B87" s="5">
        <v>185.51660000000001</v>
      </c>
      <c r="C87" s="5">
        <v>267.4477</v>
      </c>
    </row>
    <row r="88" spans="1:3">
      <c r="A88" s="9">
        <v>99</v>
      </c>
      <c r="B88" s="5">
        <v>196.49</v>
      </c>
      <c r="C88" s="5">
        <v>280.95060000000001</v>
      </c>
    </row>
    <row r="89" spans="1:3">
      <c r="A89" s="9">
        <v>100</v>
      </c>
      <c r="B89" s="5">
        <v>207.84610000000001</v>
      </c>
      <c r="C89" s="5">
        <v>294.8032</v>
      </c>
    </row>
    <row r="90" spans="1:3">
      <c r="A90" s="9">
        <v>101</v>
      </c>
      <c r="B90" s="5">
        <v>219.58959999999999</v>
      </c>
      <c r="C90" s="5">
        <v>309.00569999999999</v>
      </c>
    </row>
    <row r="91" spans="1:3">
      <c r="A91" s="9">
        <v>102</v>
      </c>
      <c r="B91" s="5">
        <v>231.7253</v>
      </c>
      <c r="C91" s="5">
        <v>323.55790000000002</v>
      </c>
    </row>
    <row r="92" spans="1:3">
      <c r="A92" s="9">
        <v>103</v>
      </c>
      <c r="B92" s="5">
        <v>244.25800000000001</v>
      </c>
      <c r="C92" s="5">
        <v>338.4599</v>
      </c>
    </row>
    <row r="93" spans="1:3">
      <c r="A93" s="9">
        <v>104</v>
      </c>
      <c r="B93" s="5">
        <v>257.19229999999999</v>
      </c>
      <c r="C93" s="5">
        <v>353.71159999999998</v>
      </c>
    </row>
    <row r="94" spans="1:3">
      <c r="A94" s="9">
        <v>105</v>
      </c>
      <c r="B94" s="5">
        <v>270.53320000000002</v>
      </c>
      <c r="C94" s="5">
        <v>369.31310000000002</v>
      </c>
    </row>
    <row r="95" spans="1:3">
      <c r="A95" s="9">
        <v>106</v>
      </c>
      <c r="B95" s="5">
        <v>284.28530000000001</v>
      </c>
      <c r="C95" s="5">
        <v>385.26440000000002</v>
      </c>
    </row>
    <row r="96" spans="1:3">
      <c r="A96" s="9">
        <v>107</v>
      </c>
      <c r="B96" s="5">
        <v>298.45350000000002</v>
      </c>
      <c r="C96" s="5">
        <v>401.56549999999999</v>
      </c>
    </row>
    <row r="97" spans="1:3">
      <c r="A97" s="9">
        <v>108</v>
      </c>
      <c r="B97" s="5">
        <v>313.04239999999999</v>
      </c>
      <c r="C97" s="5">
        <v>418.21629999999999</v>
      </c>
    </row>
    <row r="98" spans="1:3">
      <c r="A98" s="9">
        <v>109</v>
      </c>
      <c r="B98" s="5">
        <v>328.05680000000001</v>
      </c>
      <c r="C98" s="5">
        <v>435.21690000000001</v>
      </c>
    </row>
    <row r="99" spans="1:3">
      <c r="A99" s="9">
        <v>110</v>
      </c>
      <c r="B99" s="5">
        <v>343.5016</v>
      </c>
      <c r="C99" s="5">
        <v>452.56720000000001</v>
      </c>
    </row>
    <row r="100" spans="1:3">
      <c r="A100" s="9">
        <v>111</v>
      </c>
      <c r="B100" s="5">
        <v>359.38150000000002</v>
      </c>
      <c r="C100" s="5">
        <v>470.26729999999998</v>
      </c>
    </row>
    <row r="101" spans="1:3">
      <c r="A101" s="9">
        <v>112</v>
      </c>
      <c r="B101" s="5">
        <v>375.7011</v>
      </c>
      <c r="C101" s="5">
        <v>488.31720000000001</v>
      </c>
    </row>
    <row r="102" spans="1:3">
      <c r="A102" s="9">
        <v>113</v>
      </c>
      <c r="B102" s="5">
        <v>392.46539999999999</v>
      </c>
      <c r="C102" s="5">
        <v>506.71690000000001</v>
      </c>
    </row>
    <row r="103" spans="1:3">
      <c r="A103" s="9">
        <v>114</v>
      </c>
      <c r="B103" s="5">
        <v>409.67910000000001</v>
      </c>
      <c r="C103" s="5">
        <v>525.46630000000005</v>
      </c>
    </row>
    <row r="104" spans="1:3">
      <c r="A104" s="9">
        <v>115</v>
      </c>
      <c r="B104" s="5">
        <v>427.34679999999997</v>
      </c>
      <c r="C104" s="5">
        <v>544.56539999999995</v>
      </c>
    </row>
    <row r="105" spans="1:3">
      <c r="A105" s="9">
        <v>116</v>
      </c>
      <c r="B105" s="5">
        <v>445.4735</v>
      </c>
      <c r="C105" s="5">
        <v>564.01440000000002</v>
      </c>
    </row>
    <row r="106" spans="1:3">
      <c r="A106" s="9">
        <v>117</v>
      </c>
      <c r="B106" s="5">
        <v>464.06389999999999</v>
      </c>
      <c r="C106" s="5">
        <v>583.81309999999996</v>
      </c>
    </row>
    <row r="107" spans="1:3">
      <c r="A107" s="9">
        <v>118</v>
      </c>
      <c r="B107" s="5">
        <v>483.12259999999998</v>
      </c>
      <c r="C107" s="5">
        <v>603.96159999999998</v>
      </c>
    </row>
    <row r="108" spans="1:3">
      <c r="A108" s="9">
        <v>119</v>
      </c>
      <c r="B108" s="5">
        <v>502.65460000000002</v>
      </c>
      <c r="C108" s="5">
        <v>624.45979999999997</v>
      </c>
    </row>
    <row r="109" spans="1:3">
      <c r="A109" s="9">
        <v>120</v>
      </c>
      <c r="B109" s="5">
        <v>522.6644</v>
      </c>
      <c r="C109" s="5">
        <v>1000</v>
      </c>
    </row>
    <row r="110" spans="1:3">
      <c r="A110" s="9">
        <v>121</v>
      </c>
      <c r="B110" s="5">
        <v>543.15710000000001</v>
      </c>
      <c r="C110" s="5">
        <v>1000</v>
      </c>
    </row>
    <row r="111" spans="1:3">
      <c r="A111" s="9">
        <v>122</v>
      </c>
      <c r="B111" s="5">
        <v>564.13720000000001</v>
      </c>
      <c r="C111" s="5">
        <v>1000</v>
      </c>
    </row>
    <row r="112" spans="1:3">
      <c r="A112" s="9">
        <v>123</v>
      </c>
      <c r="B112" s="5">
        <v>585.60950000000003</v>
      </c>
      <c r="C112" s="5">
        <v>1000</v>
      </c>
    </row>
    <row r="113" spans="1:3">
      <c r="A113" s="9">
        <v>124</v>
      </c>
      <c r="B113" s="5">
        <v>607.5788</v>
      </c>
      <c r="C113" s="5">
        <v>1000</v>
      </c>
    </row>
    <row r="114" spans="1:3">
      <c r="A114" s="9">
        <v>125</v>
      </c>
      <c r="B114" s="5">
        <v>630.04999999999995</v>
      </c>
      <c r="C114" s="5">
        <v>1000</v>
      </c>
    </row>
    <row r="115" spans="1:3" ht="15.75" thickBot="1">
      <c r="A115" s="10">
        <v>126</v>
      </c>
      <c r="B115" s="6">
        <v>1000</v>
      </c>
      <c r="C115" s="6">
        <v>1000</v>
      </c>
    </row>
    <row r="116" spans="1:3">
      <c r="A116" s="1"/>
      <c r="B116" s="2"/>
      <c r="C116" s="2"/>
    </row>
    <row r="117" spans="1:3">
      <c r="A117" s="1"/>
      <c r="B117" s="2"/>
      <c r="C117" s="2"/>
    </row>
    <row r="118" spans="1:3">
      <c r="A118" s="1"/>
      <c r="B118" s="2"/>
      <c r="C118" s="2"/>
    </row>
    <row r="119" spans="1:3">
      <c r="A119" s="1"/>
      <c r="B119" s="2"/>
      <c r="C119" s="2"/>
    </row>
    <row r="120" spans="1:3">
      <c r="A120" s="1"/>
      <c r="B120" s="2"/>
      <c r="C120" s="2"/>
    </row>
    <row r="121" spans="1:3">
      <c r="A121" s="1"/>
      <c r="B121" s="2"/>
      <c r="C121" s="2"/>
    </row>
    <row r="122" spans="1:3">
      <c r="A122" s="1"/>
      <c r="B122" s="2"/>
      <c r="C122" s="2"/>
    </row>
    <row r="123" spans="1:3">
      <c r="A123" s="1"/>
      <c r="B123" s="2"/>
      <c r="C123" s="2"/>
    </row>
    <row r="124" spans="1:3">
      <c r="A124" s="1"/>
      <c r="B124" s="2"/>
      <c r="C124" s="2"/>
    </row>
    <row r="125" spans="1:3">
      <c r="A125" s="1"/>
      <c r="B125" s="2"/>
      <c r="C125" s="2"/>
    </row>
    <row r="126" spans="1:3">
      <c r="A126" s="1"/>
      <c r="B126" s="1"/>
      <c r="C126" s="1"/>
    </row>
    <row r="127" spans="1:3">
      <c r="A127" s="1"/>
      <c r="B127" s="1"/>
      <c r="C127" s="1"/>
    </row>
    <row r="128" spans="1:3">
      <c r="A128" s="1"/>
      <c r="B128" s="1"/>
      <c r="C128" s="1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16"/>
  <sheetViews>
    <sheetView workbookViewId="0">
      <selection activeCell="A3" sqref="A3:B3"/>
    </sheetView>
  </sheetViews>
  <sheetFormatPr baseColWidth="10" defaultRowHeight="15"/>
  <cols>
    <col min="2" max="2" width="12.85546875" bestFit="1" customWidth="1"/>
    <col min="7" max="7" width="15.5703125" customWidth="1"/>
  </cols>
  <sheetData>
    <row r="1" spans="1:20" ht="15.75" thickBot="1">
      <c r="A1" s="13" t="s">
        <v>3</v>
      </c>
      <c r="B1" s="14"/>
      <c r="G1" s="15"/>
      <c r="H1" s="16" t="s">
        <v>4</v>
      </c>
      <c r="I1" s="17">
        <v>2.5000000000000001E-2</v>
      </c>
      <c r="L1" s="18" t="s">
        <v>5</v>
      </c>
      <c r="M1">
        <v>1.02</v>
      </c>
      <c r="O1" s="19" t="s">
        <v>6</v>
      </c>
      <c r="P1">
        <v>35</v>
      </c>
      <c r="Q1" s="19" t="s">
        <v>7</v>
      </c>
      <c r="R1">
        <v>20</v>
      </c>
    </row>
    <row r="2" spans="1:20" ht="15.75" thickBot="1">
      <c r="A2" s="20"/>
      <c r="B2" s="21"/>
      <c r="G2" s="15"/>
      <c r="H2" s="22"/>
      <c r="I2" s="22"/>
      <c r="O2" s="19" t="s">
        <v>8</v>
      </c>
      <c r="P2">
        <v>20</v>
      </c>
    </row>
    <row r="3" spans="1:20" ht="15.75" thickBot="1">
      <c r="A3" s="23" t="s">
        <v>58</v>
      </c>
      <c r="B3" s="24" t="s">
        <v>59</v>
      </c>
      <c r="C3" s="25" t="s">
        <v>9</v>
      </c>
      <c r="D3" s="25" t="s">
        <v>10</v>
      </c>
      <c r="E3" s="25" t="s">
        <v>11</v>
      </c>
      <c r="G3" s="26" t="s">
        <v>12</v>
      </c>
      <c r="H3" s="27" t="s">
        <v>13</v>
      </c>
      <c r="I3" s="27" t="s">
        <v>14</v>
      </c>
      <c r="J3" s="28" t="s">
        <v>15</v>
      </c>
      <c r="K3" s="28" t="s">
        <v>16</v>
      </c>
      <c r="L3" s="28" t="s">
        <v>17</v>
      </c>
      <c r="M3" s="28" t="s">
        <v>18</v>
      </c>
      <c r="O3" s="47" t="s">
        <v>19</v>
      </c>
      <c r="P3" s="47" t="s">
        <v>20</v>
      </c>
      <c r="Q3" s="47" t="s">
        <v>21</v>
      </c>
      <c r="R3" s="48" t="s">
        <v>22</v>
      </c>
    </row>
    <row r="4" spans="1:20">
      <c r="A4" s="29">
        <v>15</v>
      </c>
      <c r="B4" s="30">
        <v>1.5785</v>
      </c>
      <c r="C4" s="31">
        <f>1-(B4/1000)</f>
        <v>0.99842149999999996</v>
      </c>
      <c r="D4" s="32">
        <f>1000000</f>
        <v>1000000</v>
      </c>
      <c r="E4" s="32">
        <f>D4-D5</f>
        <v>1578.5</v>
      </c>
      <c r="G4" s="15">
        <f>D4*((1+$I$1)^-A4)</f>
        <v>690465.55683898577</v>
      </c>
      <c r="H4" s="22">
        <f>E4*((1+$I$1)^-(A4+0.5))</f>
        <v>1076.5263703131343</v>
      </c>
      <c r="I4" s="22">
        <f>SUM(H4:H$109)</f>
        <v>169115.04119672021</v>
      </c>
      <c r="J4" s="22">
        <f>SUM(I4:I$109)</f>
        <v>9063898.5820653271</v>
      </c>
      <c r="K4" s="22">
        <f>G4*($M$1^A4)</f>
        <v>929275.73165293038</v>
      </c>
      <c r="L4" s="33">
        <f>($M$1^A4)*H4</f>
        <v>1448.8627571754444</v>
      </c>
      <c r="M4" s="22">
        <f>SUM(L4:L$109)</f>
        <v>687230.92474445503</v>
      </c>
      <c r="O4" s="34">
        <f>LOOKUP($P$1,A4:A109,I4:I109)/LOOKUP($P$1,A4:A109,G4:G109)</f>
        <v>0.37504466708534312</v>
      </c>
      <c r="P4" s="34">
        <f>(LOOKUP($P$1,$A$4:$A$109,$I$4:$I$109)-LOOKUP($P$1+$P$2,$A$4:$A$109,$I$4:$I$109))/LOOKUP($P$1,A4:A109,$G$4:$G$109)</f>
        <v>4.4382162018165361E-2</v>
      </c>
      <c r="Q4" s="34">
        <f>LOOKUP($P$1+$R$1,$A$4:$A$109,$I$4:$I$109)/LOOKUP($P$1,$A$4:$A$109,$G$4:$G$109)</f>
        <v>0.33066250506717776</v>
      </c>
      <c r="R4" s="34">
        <f>(LOOKUP($P$1+$R$1,$A$4:$A$109,$I$4:$I$109)-LOOKUP($P$1+$P$2+$R$1,$A$4:$A$109,$I$4:$I$109))/LOOKUP($P$1,$A$4:$A$109,$G$4:$G$109)</f>
        <v>0.14844533606856458</v>
      </c>
    </row>
    <row r="5" spans="1:20" ht="15.75" thickBot="1">
      <c r="A5" s="35">
        <v>16</v>
      </c>
      <c r="B5" s="36">
        <v>1.5951</v>
      </c>
      <c r="C5" s="31">
        <f t="shared" ref="C5:C68" si="0">1-(B5/1000)</f>
        <v>0.99840490000000004</v>
      </c>
      <c r="D5" s="32">
        <f>D4*C4</f>
        <v>998421.5</v>
      </c>
      <c r="E5" s="32">
        <f t="shared" ref="E5:E68" si="1">D5-D6</f>
        <v>1592.5821346499724</v>
      </c>
      <c r="G5" s="15">
        <f t="shared" ref="G5:G68" si="2">D5*((1+$I$1)^-A5)</f>
        <v>672561.61654391757</v>
      </c>
      <c r="H5" s="22">
        <f t="shared" ref="H5:H68" si="3">E5*((1+$I$1)^-(A5+0.5))</f>
        <v>1059.6393085997224</v>
      </c>
      <c r="I5" s="22">
        <f>SUM(H5:H$109)</f>
        <v>168038.51482640707</v>
      </c>
      <c r="J5" s="22">
        <f>SUM(I5:I$109)</f>
        <v>8894783.5408686064</v>
      </c>
      <c r="K5" s="22">
        <f t="shared" ref="K5:K68" si="4">G5*($M$1^A5)</f>
        <v>923282.97298412374</v>
      </c>
      <c r="L5" s="33">
        <f t="shared" ref="L5:L68" si="5">($M$1^A5)*H5</f>
        <v>1454.6576953977985</v>
      </c>
      <c r="M5" s="22">
        <f>SUM(L5:L$109)</f>
        <v>685782.06198727957</v>
      </c>
    </row>
    <row r="6" spans="1:20" ht="15.75" thickBot="1">
      <c r="A6" s="35">
        <v>17</v>
      </c>
      <c r="B6" s="36">
        <v>1.6006</v>
      </c>
      <c r="C6" s="31">
        <f t="shared" si="0"/>
        <v>0.99839940000000005</v>
      </c>
      <c r="D6" s="32">
        <f t="shared" ref="D6:D69" si="6">D5*C5</f>
        <v>996828.91786535003</v>
      </c>
      <c r="E6" s="32">
        <f t="shared" si="1"/>
        <v>1595.5243659352418</v>
      </c>
      <c r="G6" s="15">
        <f t="shared" si="2"/>
        <v>655111.03757011553</v>
      </c>
      <c r="H6" s="22">
        <f t="shared" si="3"/>
        <v>1035.7043409762352</v>
      </c>
      <c r="I6" s="22">
        <f>SUM(H6:H$109)</f>
        <v>166978.87551780735</v>
      </c>
      <c r="J6" s="22">
        <f>SUM(I6:I$109)</f>
        <v>8726745.0260422006</v>
      </c>
      <c r="K6" s="22">
        <f t="shared" si="4"/>
        <v>917313.60897580022</v>
      </c>
      <c r="L6" s="33">
        <f t="shared" si="5"/>
        <v>1450.2361162723182</v>
      </c>
      <c r="M6" s="22">
        <f>SUM(L6:L$109)</f>
        <v>684327.40429188171</v>
      </c>
      <c r="O6" s="47" t="s">
        <v>23</v>
      </c>
      <c r="P6" s="47" t="s">
        <v>24</v>
      </c>
      <c r="Q6" s="47" t="s">
        <v>25</v>
      </c>
      <c r="R6" s="48" t="s">
        <v>26</v>
      </c>
      <c r="S6" s="47" t="s">
        <v>27</v>
      </c>
      <c r="T6" s="48" t="s">
        <v>28</v>
      </c>
    </row>
    <row r="7" spans="1:20">
      <c r="A7" s="35">
        <v>18</v>
      </c>
      <c r="B7" s="36">
        <v>1.595</v>
      </c>
      <c r="C7" s="31">
        <f t="shared" si="0"/>
        <v>0.99840499999999999</v>
      </c>
      <c r="D7" s="32">
        <f t="shared" si="6"/>
        <v>995233.39349941479</v>
      </c>
      <c r="E7" s="32">
        <f t="shared" si="1"/>
        <v>1587.3972626315663</v>
      </c>
      <c r="G7" s="15">
        <f t="shared" si="2"/>
        <v>638109.72374963982</v>
      </c>
      <c r="H7" s="22">
        <f t="shared" si="3"/>
        <v>1005.2963767915739</v>
      </c>
      <c r="I7" s="22">
        <f>SUM(H7:H$109)</f>
        <v>165943.17117683112</v>
      </c>
      <c r="J7" s="22">
        <f>SUM(I7:I$109)</f>
        <v>8559766.1505243946</v>
      </c>
      <c r="K7" s="22">
        <f t="shared" si="4"/>
        <v>911377.81848735502</v>
      </c>
      <c r="L7" s="33">
        <f t="shared" si="5"/>
        <v>1435.8107778545882</v>
      </c>
      <c r="M7" s="22">
        <f>SUM(L7:L$109)</f>
        <v>682877.16817560943</v>
      </c>
      <c r="O7" s="34">
        <f>LOOKUP($P$1,$A$4:$A$109,$J$4:$J$109)/LOOKUP($P$1,$A$4:$A$109,$G$4:$G$109)</f>
        <v>14.283781021434383</v>
      </c>
      <c r="P7" s="34">
        <f>(LOOKUP($P$1,$A$4:$A$109,$J$4:$J$109)-LOOKUP($P$1+$P$2,$A$4:$A$109,$J$4:$J$109)-($P$2*LOOKUP($P$1+$P$2,$A$4:$A$109,$I$4:$I$109)))/LOOKUP($P$1,$A$4:$A$115,$G$4:$G$115)</f>
        <v>0.54552590301195802</v>
      </c>
      <c r="Q7" s="34">
        <f>LOOKUP($P$1+$R$1,$A$4:$A$109,$J$4:$J$109)/LOOKUP($P$1,$A$4:$A$109,$G$4:$G$109)</f>
        <v>7.1250050170788679</v>
      </c>
      <c r="R7" s="34">
        <f ca="1">(LOOKUP($P$1+$R$1,$A$4:$A$109,$J$4:$J$109)-LOOKUP($P$1+$R$1+$P$2,$A$4:$A$115,$J$4:$J$109)-($P$2*LOOKUP($P$1+$R$1+$P$2,$A$4:$A$109,$I$4:$I$109)))/LOOKUP($P$1,$A$4:$A$115,$G$4:$G$115)</f>
        <v>1.8302655632799061</v>
      </c>
      <c r="S7" s="34">
        <f>(($P$2*LOOKUP($P$1,$A$4:$A$109,$I$4:$I$109))-LOOKUP($P$1+1,$A$4:$A$109,$J$4:$J$109)+(LOOKUP($P$1+$P$2+1,$A$4:$A$109,$J$4:$J$109)))/LOOKUP($P$1,$A$4:$A$109,$G$4:$G$109)</f>
        <v>0.38649949936951011</v>
      </c>
      <c r="T7" s="34">
        <f>(($P$2*LOOKUP($P$1+$R$1,$A$4:$A$109,$I$4:$I$109))-LOOKUP($P$1+$R$1+1,$A$4:$A$109,$J$4:$J$109)+(LOOKUP($P$1+$R$1+$P$2+1,$A$4:$A$109,$J$4:$J$109)))/LOOKUP($P$1,$A$4:$A$115,$G$4:$G$115)</f>
        <v>1.2870864941599514</v>
      </c>
    </row>
    <row r="8" spans="1:20" ht="15.75" thickBot="1">
      <c r="A8" s="35">
        <v>19</v>
      </c>
      <c r="B8" s="36">
        <v>1.5785</v>
      </c>
      <c r="C8" s="31">
        <f t="shared" si="0"/>
        <v>0.99842149999999996</v>
      </c>
      <c r="D8" s="32">
        <f t="shared" si="6"/>
        <v>993645.99623678322</v>
      </c>
      <c r="E8" s="32">
        <f t="shared" si="1"/>
        <v>1568.4702050598571</v>
      </c>
      <c r="G8" s="15">
        <f t="shared" si="2"/>
        <v>621553.11096610653</v>
      </c>
      <c r="H8" s="22">
        <f t="shared" si="3"/>
        <v>969.08282806821626</v>
      </c>
      <c r="I8" s="22">
        <f>SUM(H8:H$109)</f>
        <v>164937.87480003954</v>
      </c>
      <c r="J8" s="22">
        <f>SUM(I8:I$109)</f>
        <v>8393822.9793475643</v>
      </c>
      <c r="K8" s="22">
        <f t="shared" si="4"/>
        <v>905485.51637483423</v>
      </c>
      <c r="L8" s="33">
        <f t="shared" si="5"/>
        <v>1411.7706910346128</v>
      </c>
      <c r="M8" s="22">
        <f>SUM(L8:L$109)</f>
        <v>681441.35739775491</v>
      </c>
    </row>
    <row r="9" spans="1:20" ht="15.75" thickBot="1">
      <c r="A9" s="35">
        <v>20</v>
      </c>
      <c r="B9" s="36">
        <v>1.5503</v>
      </c>
      <c r="C9" s="31">
        <f t="shared" si="0"/>
        <v>0.9984497</v>
      </c>
      <c r="D9" s="32">
        <f t="shared" si="6"/>
        <v>992077.52603172336</v>
      </c>
      <c r="E9" s="32">
        <f t="shared" si="1"/>
        <v>1538.0177886069287</v>
      </c>
      <c r="G9" s="15">
        <f t="shared" si="2"/>
        <v>605436.08720043558</v>
      </c>
      <c r="H9" s="22">
        <f t="shared" si="3"/>
        <v>927.09047256439942</v>
      </c>
      <c r="I9" s="22">
        <f>SUM(H9:H$109)</f>
        <v>163968.79197197134</v>
      </c>
      <c r="J9" s="22">
        <f>SUM(I9:I$109)</f>
        <v>8228885.104547522</v>
      </c>
      <c r="K9" s="22">
        <f t="shared" si="4"/>
        <v>899646.17720681103</v>
      </c>
      <c r="L9" s="33">
        <f t="shared" si="5"/>
        <v>1377.6076735434112</v>
      </c>
      <c r="M9" s="22">
        <f>SUM(L9:L$109)</f>
        <v>680029.58670672029</v>
      </c>
      <c r="O9" s="47" t="s">
        <v>54</v>
      </c>
      <c r="P9" s="47" t="s">
        <v>55</v>
      </c>
      <c r="Q9" s="47" t="s">
        <v>56</v>
      </c>
      <c r="R9" s="47" t="s">
        <v>57</v>
      </c>
    </row>
    <row r="10" spans="1:20">
      <c r="A10" s="35">
        <v>21</v>
      </c>
      <c r="B10" s="36">
        <v>1.5094000000000001</v>
      </c>
      <c r="C10" s="31">
        <f t="shared" si="0"/>
        <v>0.99849060000000001</v>
      </c>
      <c r="D10" s="32">
        <f t="shared" si="6"/>
        <v>990539.50824311643</v>
      </c>
      <c r="E10" s="32">
        <f t="shared" si="1"/>
        <v>1495.1203337421175</v>
      </c>
      <c r="G10" s="15">
        <f t="shared" si="2"/>
        <v>589753.63866775506</v>
      </c>
      <c r="H10" s="22">
        <f t="shared" si="3"/>
        <v>879.25134642812293</v>
      </c>
      <c r="I10" s="22">
        <f>SUM(H10:H$109)</f>
        <v>163041.70149940692</v>
      </c>
      <c r="J10" s="22">
        <f>SUM(I10:I$109)</f>
        <v>8064916.3125755498</v>
      </c>
      <c r="K10" s="22">
        <f t="shared" si="4"/>
        <v>893869.74132005195</v>
      </c>
      <c r="L10" s="33">
        <f t="shared" si="5"/>
        <v>1332.6516736080375</v>
      </c>
      <c r="M10" s="22">
        <f>SUM(L10:L$109)</f>
        <v>678651.97903317679</v>
      </c>
      <c r="O10">
        <f>LOOKUP($P$1,$A$4:$A$109,$M$4:$M$109)/LOOKUP($P$1,$A$4:$A$109,$K$4:$K$109)</f>
        <v>0.80892937882245375</v>
      </c>
      <c r="P10">
        <f>(LOOKUP($P$1,$A$4:$A$109,$M$4:$M$109)-LOOKUP($P$1+$P$2,$A$4:$A$109,$M$4:$M$109))/LOOKUP($P$1,$A$4:$A$109,$K$4:$K$109)</f>
        <v>5.5854294587477656E-2</v>
      </c>
      <c r="Q10">
        <f>LOOKUP($P$1+$R$1,$A$4:$A$109,$M$4:$M$109)/(LOOKUP($P$1,$A$4:$A$109,$K$4:$K$109)*($M$1^$R$1))</f>
        <v>0.50679794336807471</v>
      </c>
      <c r="R10">
        <f>(LOOKUP($P$1+$R$1,$A$4:$A$109,$M$4:$M$109)-LOOKUP($P$1+$P$2+$R$1,$A$4:$A$109,$M$4:$M$109))/(LOOKUP($P$1,$A$4:$A$109,$K$4:$K$109)*($M$1^$R$1))</f>
        <v>0.1869008383227227</v>
      </c>
    </row>
    <row r="11" spans="1:20">
      <c r="A11" s="35">
        <v>22</v>
      </c>
      <c r="B11" s="36">
        <v>1.4642999999999999</v>
      </c>
      <c r="C11" s="31">
        <f t="shared" si="0"/>
        <v>0.99853570000000003</v>
      </c>
      <c r="D11" s="32">
        <f t="shared" si="6"/>
        <v>989044.38790937432</v>
      </c>
      <c r="E11" s="32">
        <f t="shared" si="1"/>
        <v>1448.257697215653</v>
      </c>
      <c r="G11" s="15">
        <f t="shared" si="2"/>
        <v>574500.94100053655</v>
      </c>
      <c r="H11" s="22">
        <f t="shared" si="3"/>
        <v>830.9193525904451</v>
      </c>
      <c r="I11" s="22">
        <f>SUM(H11:H$109)</f>
        <v>162162.4501529788</v>
      </c>
      <c r="J11" s="22">
        <f>SUM(I11:I$109)</f>
        <v>7901874.6110761445</v>
      </c>
      <c r="K11" s="22">
        <f t="shared" si="4"/>
        <v>888166.77562844264</v>
      </c>
      <c r="L11" s="33">
        <f t="shared" si="5"/>
        <v>1284.5844271590834</v>
      </c>
      <c r="M11" s="22">
        <f>SUM(L11:L$109)</f>
        <v>677319.32735956879</v>
      </c>
    </row>
    <row r="12" spans="1:20">
      <c r="A12" s="35">
        <v>23</v>
      </c>
      <c r="B12" s="36">
        <v>1.4238</v>
      </c>
      <c r="C12" s="31">
        <f t="shared" si="0"/>
        <v>0.99857620000000002</v>
      </c>
      <c r="D12" s="32">
        <f t="shared" si="6"/>
        <v>987596.13021215866</v>
      </c>
      <c r="E12" s="32">
        <f t="shared" si="1"/>
        <v>1406.1393701960333</v>
      </c>
      <c r="G12" s="15">
        <f t="shared" si="2"/>
        <v>559667.99929037027</v>
      </c>
      <c r="H12" s="22">
        <f t="shared" si="3"/>
        <v>787.07756147872647</v>
      </c>
      <c r="I12" s="22">
        <f>SUM(H12:H$109)</f>
        <v>161331.53080038834</v>
      </c>
      <c r="J12" s="22">
        <f>SUM(I12:I$109)</f>
        <v>7739712.1609231653</v>
      </c>
      <c r="K12" s="22">
        <f t="shared" si="4"/>
        <v>882540.05627245619</v>
      </c>
      <c r="L12" s="33">
        <f t="shared" si="5"/>
        <v>1241.1420275573628</v>
      </c>
      <c r="M12" s="22">
        <f>SUM(L12:L$109)</f>
        <v>676034.74293240975</v>
      </c>
    </row>
    <row r="13" spans="1:20">
      <c r="A13" s="35">
        <v>24</v>
      </c>
      <c r="B13" s="36">
        <v>1.3879999999999999</v>
      </c>
      <c r="C13" s="31">
        <f t="shared" si="0"/>
        <v>0.99861200000000006</v>
      </c>
      <c r="D13" s="32">
        <f t="shared" si="6"/>
        <v>986189.99084196263</v>
      </c>
      <c r="E13" s="32">
        <f t="shared" si="1"/>
        <v>1368.8317072886275</v>
      </c>
      <c r="G13" s="15">
        <f t="shared" si="2"/>
        <v>545240.14048095676</v>
      </c>
      <c r="H13" s="22">
        <f t="shared" si="3"/>
        <v>747.5071557597679</v>
      </c>
      <c r="I13" s="22">
        <f>SUM(H13:H$109)</f>
        <v>160544.45323890963</v>
      </c>
      <c r="J13" s="22">
        <f>SUM(I13:I$109)</f>
        <v>7578380.6301227761</v>
      </c>
      <c r="K13" s="22">
        <f t="shared" si="4"/>
        <v>876984.55185867543</v>
      </c>
      <c r="L13" s="33">
        <f t="shared" si="5"/>
        <v>1202.3183535732896</v>
      </c>
      <c r="M13" s="22">
        <f>SUM(L13:L$109)</f>
        <v>674793.60090485238</v>
      </c>
      <c r="O13" s="37"/>
      <c r="P13" s="37"/>
    </row>
    <row r="14" spans="1:20">
      <c r="A14" s="35">
        <v>25</v>
      </c>
      <c r="B14" s="36">
        <v>1.3573999999999999</v>
      </c>
      <c r="C14" s="31">
        <f t="shared" si="0"/>
        <v>0.99864260000000005</v>
      </c>
      <c r="D14" s="32">
        <f t="shared" si="6"/>
        <v>984821.159134674</v>
      </c>
      <c r="E14" s="32">
        <f t="shared" si="1"/>
        <v>1336.7962414093781</v>
      </c>
      <c r="G14" s="15">
        <f t="shared" si="2"/>
        <v>531203.26552777481</v>
      </c>
      <c r="H14" s="22">
        <f t="shared" si="3"/>
        <v>712.20767310349254</v>
      </c>
      <c r="I14" s="22">
        <f>SUM(H14:H$109)</f>
        <v>159796.94608314987</v>
      </c>
      <c r="J14" s="22">
        <f>SUM(I14:I$109)</f>
        <v>7417836.1768838661</v>
      </c>
      <c r="K14" s="22">
        <f t="shared" si="4"/>
        <v>871495.26170410682</v>
      </c>
      <c r="L14" s="33">
        <f t="shared" si="5"/>
        <v>1168.4521777973664</v>
      </c>
      <c r="M14" s="22">
        <f>SUM(L14:L$109)</f>
        <v>673591.28255127906</v>
      </c>
    </row>
    <row r="15" spans="1:20">
      <c r="A15" s="35">
        <v>26</v>
      </c>
      <c r="B15" s="36">
        <v>1.3325</v>
      </c>
      <c r="C15" s="31">
        <f t="shared" si="0"/>
        <v>0.99866750000000004</v>
      </c>
      <c r="D15" s="32">
        <f t="shared" si="6"/>
        <v>983484.36289326462</v>
      </c>
      <c r="E15" s="32">
        <f t="shared" si="1"/>
        <v>1310.4929135552375</v>
      </c>
      <c r="G15" s="15">
        <f t="shared" si="2"/>
        <v>517543.6197220952</v>
      </c>
      <c r="H15" s="22">
        <f t="shared" si="3"/>
        <v>681.16487338324873</v>
      </c>
      <c r="I15" s="22">
        <f>SUM(H15:H$109)</f>
        <v>159084.73841004638</v>
      </c>
      <c r="J15" s="22">
        <f>SUM(I15:I$109)</f>
        <v>7258039.2308007162</v>
      </c>
      <c r="K15" s="22">
        <f t="shared" si="4"/>
        <v>866066.86821130477</v>
      </c>
      <c r="L15" s="33">
        <f t="shared" si="5"/>
        <v>1139.8736379811937</v>
      </c>
      <c r="M15" s="22">
        <f>SUM(L15:L$109)</f>
        <v>672422.83037348173</v>
      </c>
    </row>
    <row r="16" spans="1:20">
      <c r="A16" s="35">
        <v>27</v>
      </c>
      <c r="B16" s="36">
        <v>1.3137000000000001</v>
      </c>
      <c r="C16" s="31">
        <f t="shared" si="0"/>
        <v>0.99868630000000003</v>
      </c>
      <c r="D16" s="32">
        <f t="shared" si="6"/>
        <v>982173.86997970939</v>
      </c>
      <c r="E16" s="32">
        <f t="shared" si="1"/>
        <v>1290.2818129922962</v>
      </c>
      <c r="G16" s="15">
        <f t="shared" si="2"/>
        <v>504247.79790128343</v>
      </c>
      <c r="H16" s="22">
        <f t="shared" si="3"/>
        <v>654.30204473644312</v>
      </c>
      <c r="I16" s="22">
        <f>SUM(H16:H$109)</f>
        <v>158403.57353666311</v>
      </c>
      <c r="J16" s="22">
        <f>SUM(I16:I$109)</f>
        <v>7098954.4923906708</v>
      </c>
      <c r="K16" s="22">
        <f t="shared" si="4"/>
        <v>860693.74711375742</v>
      </c>
      <c r="L16" s="33">
        <f t="shared" si="5"/>
        <v>1116.8193117992578</v>
      </c>
      <c r="M16" s="22">
        <f>SUM(L16:L$109)</f>
        <v>671282.95673550048</v>
      </c>
    </row>
    <row r="17" spans="1:13">
      <c r="A17" s="35">
        <v>28</v>
      </c>
      <c r="B17" s="36">
        <v>1.3018000000000001</v>
      </c>
      <c r="C17" s="31">
        <f t="shared" si="0"/>
        <v>0.99869819999999998</v>
      </c>
      <c r="D17" s="32">
        <f t="shared" si="6"/>
        <v>980883.58816671709</v>
      </c>
      <c r="E17" s="32">
        <f t="shared" si="1"/>
        <v>1276.9142550755059</v>
      </c>
      <c r="G17" s="15">
        <f t="shared" si="2"/>
        <v>491302.79762846883</v>
      </c>
      <c r="H17" s="22">
        <f t="shared" si="3"/>
        <v>631.7301021401762</v>
      </c>
      <c r="I17" s="22">
        <f>SUM(H17:H$109)</f>
        <v>157749.27149192669</v>
      </c>
      <c r="J17" s="22">
        <f>SUM(I17:I$109)</f>
        <v>6940550.9188540066</v>
      </c>
      <c r="K17" s="22">
        <f t="shared" si="4"/>
        <v>855370.06323213445</v>
      </c>
      <c r="L17" s="33">
        <f t="shared" si="5"/>
        <v>1099.8573995947741</v>
      </c>
      <c r="M17" s="22">
        <f>SUM(L17:L$109)</f>
        <v>670166.13742370124</v>
      </c>
    </row>
    <row r="18" spans="1:13">
      <c r="A18" s="35">
        <v>29</v>
      </c>
      <c r="B18" s="36">
        <v>1.2968</v>
      </c>
      <c r="C18" s="31">
        <f t="shared" si="0"/>
        <v>0.99870320000000001</v>
      </c>
      <c r="D18" s="32">
        <f t="shared" si="6"/>
        <v>979606.67391164158</v>
      </c>
      <c r="E18" s="32">
        <f t="shared" si="1"/>
        <v>1270.3539347286569</v>
      </c>
      <c r="G18" s="15">
        <f t="shared" si="2"/>
        <v>478695.82404538145</v>
      </c>
      <c r="H18" s="22">
        <f t="shared" si="3"/>
        <v>613.155612656617</v>
      </c>
      <c r="I18" s="22">
        <f>SUM(H18:H$109)</f>
        <v>157117.54138978649</v>
      </c>
      <c r="J18" s="22">
        <f>SUM(I18:I$109)</f>
        <v>6782801.6473620795</v>
      </c>
      <c r="K18" s="22">
        <f t="shared" si="4"/>
        <v>850089.43739853159</v>
      </c>
      <c r="L18" s="33">
        <f t="shared" si="5"/>
        <v>1088.8691390623057</v>
      </c>
      <c r="M18" s="22">
        <f>SUM(L18:L$109)</f>
        <v>669066.28002410638</v>
      </c>
    </row>
    <row r="19" spans="1:13">
      <c r="A19" s="35">
        <v>30</v>
      </c>
      <c r="B19" s="36">
        <v>1.2995000000000001</v>
      </c>
      <c r="C19" s="31">
        <f t="shared" si="0"/>
        <v>0.99870049999999999</v>
      </c>
      <c r="D19" s="32">
        <f t="shared" si="6"/>
        <v>978336.31997691293</v>
      </c>
      <c r="E19" s="32">
        <f t="shared" si="1"/>
        <v>1271.3480478100246</v>
      </c>
      <c r="G19" s="15">
        <f t="shared" si="2"/>
        <v>466414.68419586297</v>
      </c>
      <c r="H19" s="22">
        <f t="shared" si="3"/>
        <v>598.66871846595984</v>
      </c>
      <c r="I19" s="22">
        <f>SUM(H19:H$109)</f>
        <v>156504.38577712988</v>
      </c>
      <c r="J19" s="22">
        <f>SUM(I19:I$109)</f>
        <v>6625684.1059722947</v>
      </c>
      <c r="K19" s="22">
        <f t="shared" si="4"/>
        <v>844845.64121408365</v>
      </c>
      <c r="L19" s="33">
        <f t="shared" si="5"/>
        <v>1084.4055182336256</v>
      </c>
      <c r="M19" s="22">
        <f>SUM(L19:L$109)</f>
        <v>667977.41088504414</v>
      </c>
    </row>
    <row r="20" spans="1:13">
      <c r="A20" s="35">
        <v>31</v>
      </c>
      <c r="B20" s="36">
        <v>1.3104</v>
      </c>
      <c r="C20" s="31">
        <f t="shared" si="0"/>
        <v>0.99868959999999996</v>
      </c>
      <c r="D20" s="32">
        <f t="shared" si="6"/>
        <v>977064.9719291029</v>
      </c>
      <c r="E20" s="32">
        <f t="shared" si="1"/>
        <v>1280.3459392159712</v>
      </c>
      <c r="G20" s="15">
        <f t="shared" si="2"/>
        <v>454447.39347682951</v>
      </c>
      <c r="H20" s="22">
        <f t="shared" si="3"/>
        <v>588.20074271739543</v>
      </c>
      <c r="I20" s="22">
        <f>SUM(H20:H$109)</f>
        <v>155905.71705866393</v>
      </c>
      <c r="J20" s="22">
        <f>SUM(I20:I$109)</f>
        <v>6469179.7201951649</v>
      </c>
      <c r="K20" s="22">
        <f t="shared" si="4"/>
        <v>839631.92155062628</v>
      </c>
      <c r="L20" s="33">
        <f t="shared" si="5"/>
        <v>1086.7531136813373</v>
      </c>
      <c r="M20" s="22">
        <f>SUM(L20:L$109)</f>
        <v>666893.00536681048</v>
      </c>
    </row>
    <row r="21" spans="1:13">
      <c r="A21" s="35">
        <v>32</v>
      </c>
      <c r="B21" s="36">
        <v>1.3299000000000001</v>
      </c>
      <c r="C21" s="31">
        <f t="shared" si="0"/>
        <v>0.99867010000000001</v>
      </c>
      <c r="D21" s="32">
        <f t="shared" si="6"/>
        <v>975784.62598988693</v>
      </c>
      <c r="E21" s="32">
        <f t="shared" si="1"/>
        <v>1297.69597410399</v>
      </c>
      <c r="G21" s="15">
        <f t="shared" si="2"/>
        <v>442782.32742674882</v>
      </c>
      <c r="H21" s="22">
        <f t="shared" si="3"/>
        <v>581.63071394386066</v>
      </c>
      <c r="I21" s="22">
        <f>SUM(H21:H$109)</f>
        <v>155317.51631594653</v>
      </c>
      <c r="J21" s="22">
        <f>SUM(I21:I$109)</f>
        <v>6313274.0031365016</v>
      </c>
      <c r="K21" s="22">
        <f t="shared" si="4"/>
        <v>834441.26950072113</v>
      </c>
      <c r="L21" s="33">
        <f t="shared" si="5"/>
        <v>1096.1066900399655</v>
      </c>
      <c r="M21" s="22">
        <f>SUM(L21:L$109)</f>
        <v>665806.25225312915</v>
      </c>
    </row>
    <row r="22" spans="1:13">
      <c r="A22" s="35">
        <v>33</v>
      </c>
      <c r="B22" s="36">
        <v>1.3586</v>
      </c>
      <c r="C22" s="31">
        <f t="shared" si="0"/>
        <v>0.99864140000000001</v>
      </c>
      <c r="D22" s="32">
        <f t="shared" si="6"/>
        <v>974486.93001578294</v>
      </c>
      <c r="E22" s="32">
        <f t="shared" si="1"/>
        <v>1323.9379431194393</v>
      </c>
      <c r="G22" s="15">
        <f t="shared" si="2"/>
        <v>431408.26459463808</v>
      </c>
      <c r="H22" s="22">
        <f t="shared" si="3"/>
        <v>578.91944660827949</v>
      </c>
      <c r="I22" s="22">
        <f>SUM(H22:H$109)</f>
        <v>154735.88560200267</v>
      </c>
      <c r="J22" s="22">
        <f>SUM(I22:I$109)</f>
        <v>6157956.4868205544</v>
      </c>
      <c r="K22" s="22">
        <f t="shared" si="4"/>
        <v>829266.51412442978</v>
      </c>
      <c r="L22" s="33">
        <f t="shared" si="5"/>
        <v>1112.8171406238255</v>
      </c>
      <c r="M22" s="22">
        <f>SUM(L22:L$109)</f>
        <v>664710.14556308917</v>
      </c>
    </row>
    <row r="23" spans="1:13">
      <c r="A23" s="35">
        <v>34</v>
      </c>
      <c r="B23" s="36">
        <v>1.397</v>
      </c>
      <c r="C23" s="31">
        <f t="shared" si="0"/>
        <v>0.99860300000000002</v>
      </c>
      <c r="D23" s="32">
        <f t="shared" si="6"/>
        <v>973162.9920726635</v>
      </c>
      <c r="E23" s="32">
        <f t="shared" si="1"/>
        <v>1359.5086999255</v>
      </c>
      <c r="G23" s="15">
        <f t="shared" si="2"/>
        <v>420314.29592815589</v>
      </c>
      <c r="H23" s="22">
        <f t="shared" si="3"/>
        <v>579.97414736648966</v>
      </c>
      <c r="I23" s="22">
        <f>SUM(H23:H$109)</f>
        <v>154156.96615539436</v>
      </c>
      <c r="J23" s="22">
        <f>SUM(I23:I$109)</f>
        <v>6003220.6012185523</v>
      </c>
      <c r="K23" s="22">
        <f t="shared" si="4"/>
        <v>824100.16594254342</v>
      </c>
      <c r="L23" s="33">
        <f t="shared" si="5"/>
        <v>1137.1414099338799</v>
      </c>
      <c r="M23" s="22">
        <f>SUM(L23:L$109)</f>
        <v>663597.32842246536</v>
      </c>
    </row>
    <row r="24" spans="1:13">
      <c r="A24" s="35">
        <v>35</v>
      </c>
      <c r="B24" s="36">
        <v>1.4454</v>
      </c>
      <c r="C24" s="31">
        <f t="shared" si="0"/>
        <v>0.99855459999999996</v>
      </c>
      <c r="D24" s="32">
        <f t="shared" si="6"/>
        <v>971803.483372738</v>
      </c>
      <c r="E24" s="32">
        <f t="shared" si="1"/>
        <v>1404.644754866953</v>
      </c>
      <c r="G24" s="15">
        <f t="shared" si="2"/>
        <v>409489.87010414078</v>
      </c>
      <c r="H24" s="22">
        <f t="shared" si="3"/>
        <v>584.61409291812242</v>
      </c>
      <c r="I24" s="22">
        <f>SUM(H24:H$109)</f>
        <v>153576.99200802788</v>
      </c>
      <c r="J24" s="22">
        <f>SUM(I24:I$109)</f>
        <v>5849063.6350631565</v>
      </c>
      <c r="K24" s="22">
        <f t="shared" si="4"/>
        <v>818934.51314237679</v>
      </c>
      <c r="L24" s="33">
        <f t="shared" si="5"/>
        <v>1169.1636167661907</v>
      </c>
      <c r="M24" s="22">
        <f>SUM(L24:L$109)</f>
        <v>662460.18701253145</v>
      </c>
    </row>
    <row r="25" spans="1:13">
      <c r="A25" s="35">
        <v>36</v>
      </c>
      <c r="B25" s="36">
        <v>1.5044999999999999</v>
      </c>
      <c r="C25" s="31">
        <f t="shared" si="0"/>
        <v>0.99849549999999998</v>
      </c>
      <c r="D25" s="32">
        <f t="shared" si="6"/>
        <v>970398.83861787105</v>
      </c>
      <c r="E25" s="32">
        <f t="shared" si="1"/>
        <v>1459.9650527006015</v>
      </c>
      <c r="G25" s="15">
        <f t="shared" si="2"/>
        <v>398924.87165452901</v>
      </c>
      <c r="H25" s="22">
        <f t="shared" si="3"/>
        <v>592.81798842081037</v>
      </c>
      <c r="I25" s="22">
        <f>SUM(H25:H$109)</f>
        <v>152992.37791510977</v>
      </c>
      <c r="J25" s="22">
        <f>SUM(I25:I$109)</f>
        <v>5695486.6430551298</v>
      </c>
      <c r="K25" s="22">
        <f t="shared" si="4"/>
        <v>813761.7967814852</v>
      </c>
      <c r="L25" s="33">
        <f t="shared" si="5"/>
        <v>1209.2819117066135</v>
      </c>
      <c r="M25" s="22">
        <f>SUM(L25:L$109)</f>
        <v>661291.02339576534</v>
      </c>
    </row>
    <row r="26" spans="1:13">
      <c r="A26" s="35">
        <v>37</v>
      </c>
      <c r="B26" s="36">
        <v>1.5753999999999999</v>
      </c>
      <c r="C26" s="31">
        <f t="shared" si="0"/>
        <v>0.9984246</v>
      </c>
      <c r="D26" s="32">
        <f t="shared" si="6"/>
        <v>968938.87356517045</v>
      </c>
      <c r="E26" s="32">
        <f t="shared" si="1"/>
        <v>1526.4663014145335</v>
      </c>
      <c r="G26" s="15">
        <f t="shared" si="2"/>
        <v>388609.45286353643</v>
      </c>
      <c r="H26" s="22">
        <f t="shared" si="3"/>
        <v>604.70320297975081</v>
      </c>
      <c r="I26" s="22">
        <f>SUM(H26:H$109)</f>
        <v>152399.55992668893</v>
      </c>
      <c r="J26" s="22">
        <f>SUM(I26:I$109)</f>
        <v>5542494.2651400203</v>
      </c>
      <c r="K26" s="22">
        <f t="shared" si="4"/>
        <v>808573.89463550469</v>
      </c>
      <c r="L26" s="33">
        <f t="shared" si="5"/>
        <v>1258.1969386719968</v>
      </c>
      <c r="M26" s="22">
        <f>SUM(L26:L$109)</f>
        <v>660081.74148405867</v>
      </c>
    </row>
    <row r="27" spans="1:13">
      <c r="A27" s="35">
        <v>38</v>
      </c>
      <c r="B27" s="36">
        <v>1.6591</v>
      </c>
      <c r="C27" s="31">
        <f t="shared" si="0"/>
        <v>0.99834089999999998</v>
      </c>
      <c r="D27" s="32">
        <f t="shared" si="6"/>
        <v>967412.40726375591</v>
      </c>
      <c r="E27" s="32">
        <f t="shared" si="1"/>
        <v>1605.0339248912642</v>
      </c>
      <c r="G27" s="15">
        <f t="shared" si="2"/>
        <v>378533.89027462958</v>
      </c>
      <c r="H27" s="22">
        <f t="shared" si="3"/>
        <v>620.3194502061101</v>
      </c>
      <c r="I27" s="22">
        <f>SUM(H27:H$109)</f>
        <v>151794.85672370921</v>
      </c>
      <c r="J27" s="22">
        <f>SUM(I27:I$109)</f>
        <v>5390094.7052133307</v>
      </c>
      <c r="K27" s="22">
        <f t="shared" si="4"/>
        <v>803362.01821300888</v>
      </c>
      <c r="L27" s="33">
        <f t="shared" si="5"/>
        <v>1316.5032200757876</v>
      </c>
      <c r="M27" s="22">
        <f>SUM(L27:L$109)</f>
        <v>658823.54454538669</v>
      </c>
    </row>
    <row r="28" spans="1:13">
      <c r="A28" s="35">
        <v>39</v>
      </c>
      <c r="B28" s="36">
        <v>1.7565999999999999</v>
      </c>
      <c r="C28" s="31">
        <f t="shared" si="0"/>
        <v>0.9982434</v>
      </c>
      <c r="D28" s="32">
        <f t="shared" si="6"/>
        <v>965807.37333886465</v>
      </c>
      <c r="E28" s="32">
        <f t="shared" si="1"/>
        <v>1696.5372320070164</v>
      </c>
      <c r="G28" s="15">
        <f t="shared" si="2"/>
        <v>368688.64848514623</v>
      </c>
      <c r="H28" s="22">
        <f t="shared" si="3"/>
        <v>639.69169455502072</v>
      </c>
      <c r="I28" s="22">
        <f>SUM(H28:H$109)</f>
        <v>151174.53727350308</v>
      </c>
      <c r="J28" s="22">
        <f>SUM(I28:I$109)</f>
        <v>5238299.8484896217</v>
      </c>
      <c r="K28" s="22">
        <f t="shared" si="4"/>
        <v>798116.82292132988</v>
      </c>
      <c r="L28" s="33">
        <f t="shared" si="5"/>
        <v>1384.7692490808649</v>
      </c>
      <c r="M28" s="22">
        <f>SUM(L28:L$109)</f>
        <v>657507.04132531094</v>
      </c>
    </row>
    <row r="29" spans="1:13">
      <c r="A29" s="35">
        <v>40</v>
      </c>
      <c r="B29" s="36">
        <v>1.8694</v>
      </c>
      <c r="C29" s="31">
        <f t="shared" si="0"/>
        <v>0.99813059999999998</v>
      </c>
      <c r="D29" s="32">
        <f t="shared" si="6"/>
        <v>964110.83610685763</v>
      </c>
      <c r="E29" s="32">
        <f t="shared" si="1"/>
        <v>1802.3087970181368</v>
      </c>
      <c r="G29" s="15">
        <f t="shared" si="2"/>
        <v>359064.40000509005</v>
      </c>
      <c r="H29" s="22">
        <f t="shared" si="3"/>
        <v>662.99866530703548</v>
      </c>
      <c r="I29" s="22">
        <f>SUM(H29:H$109)</f>
        <v>150534.84557894806</v>
      </c>
      <c r="J29" s="22">
        <f>SUM(I29:I$109)</f>
        <v>5087125.3112161178</v>
      </c>
      <c r="K29" s="22">
        <f t="shared" si="4"/>
        <v>792828.43700330763</v>
      </c>
      <c r="L29" s="33">
        <f t="shared" si="5"/>
        <v>1463.9273499216424</v>
      </c>
      <c r="M29" s="22">
        <f>SUM(L29:L$109)</f>
        <v>656122.27207623003</v>
      </c>
    </row>
    <row r="30" spans="1:13">
      <c r="A30" s="35">
        <v>41</v>
      </c>
      <c r="B30" s="36">
        <v>1.9983</v>
      </c>
      <c r="C30" s="31">
        <f t="shared" si="0"/>
        <v>0.99800169999999999</v>
      </c>
      <c r="D30" s="32">
        <f t="shared" si="6"/>
        <v>962308.5273098395</v>
      </c>
      <c r="E30" s="32">
        <f t="shared" si="1"/>
        <v>1922.9811301232548</v>
      </c>
      <c r="G30" s="15">
        <f t="shared" si="2"/>
        <v>349651.86830802</v>
      </c>
      <c r="H30" s="22">
        <f t="shared" si="3"/>
        <v>690.13588315526636</v>
      </c>
      <c r="I30" s="22">
        <f>SUM(H30:H$109)</f>
        <v>149871.84691364103</v>
      </c>
      <c r="J30" s="22">
        <f>SUM(I30:I$109)</f>
        <v>4936590.4656371707</v>
      </c>
      <c r="K30" s="22">
        <f t="shared" si="4"/>
        <v>787486.09755476785</v>
      </c>
      <c r="L30" s="33">
        <f t="shared" si="5"/>
        <v>1554.3243513565069</v>
      </c>
      <c r="M30" s="22">
        <f>SUM(L30:L$109)</f>
        <v>654658.34472630837</v>
      </c>
    </row>
    <row r="31" spans="1:13">
      <c r="A31" s="35">
        <v>42</v>
      </c>
      <c r="B31" s="36">
        <v>2.1444999999999999</v>
      </c>
      <c r="C31" s="31">
        <f t="shared" si="0"/>
        <v>0.99785550000000001</v>
      </c>
      <c r="D31" s="32">
        <f t="shared" si="6"/>
        <v>960385.54617971624</v>
      </c>
      <c r="E31" s="32">
        <f t="shared" si="1"/>
        <v>2059.5468037823448</v>
      </c>
      <c r="G31" s="15">
        <f t="shared" si="2"/>
        <v>340442.10632154159</v>
      </c>
      <c r="H31" s="22">
        <f t="shared" si="3"/>
        <v>721.11974427895689</v>
      </c>
      <c r="I31" s="22">
        <f>SUM(H31:H$109)</f>
        <v>149181.71103048575</v>
      </c>
      <c r="J31" s="22">
        <f>SUM(I31:I$109)</f>
        <v>4786718.6187235294</v>
      </c>
      <c r="K31" s="22">
        <f t="shared" si="4"/>
        <v>782078.74474901916</v>
      </c>
      <c r="L31" s="33">
        <f t="shared" si="5"/>
        <v>1656.5883418861188</v>
      </c>
      <c r="M31" s="22">
        <f>SUM(L31:L$109)</f>
        <v>653104.02037495188</v>
      </c>
    </row>
    <row r="32" spans="1:13">
      <c r="A32" s="35">
        <v>43</v>
      </c>
      <c r="B32" s="36">
        <v>2.3096000000000001</v>
      </c>
      <c r="C32" s="31">
        <f t="shared" si="0"/>
        <v>0.99769039999999998</v>
      </c>
      <c r="D32" s="32">
        <f t="shared" si="6"/>
        <v>958325.9993759339</v>
      </c>
      <c r="E32" s="32">
        <f t="shared" si="1"/>
        <v>2213.3497281586751</v>
      </c>
      <c r="G32" s="15">
        <f t="shared" si="2"/>
        <v>331426.36899954639</v>
      </c>
      <c r="H32" s="22">
        <f t="shared" si="3"/>
        <v>756.06981015741678</v>
      </c>
      <c r="I32" s="22">
        <f>SUM(H32:H$109)</f>
        <v>148460.59128620679</v>
      </c>
      <c r="J32" s="22">
        <f>SUM(I32:I$109)</f>
        <v>4637536.9076930424</v>
      </c>
      <c r="K32" s="22">
        <f t="shared" si="4"/>
        <v>776594.73992051021</v>
      </c>
      <c r="L32" s="33">
        <f t="shared" si="5"/>
        <v>1771.6147310588683</v>
      </c>
      <c r="M32" s="22">
        <f>SUM(L32:L$109)</f>
        <v>651447.43203306571</v>
      </c>
    </row>
    <row r="33" spans="1:13">
      <c r="A33" s="35">
        <v>44</v>
      </c>
      <c r="B33" s="36">
        <v>2.4969999999999999</v>
      </c>
      <c r="C33" s="31">
        <f t="shared" si="0"/>
        <v>0.99750300000000003</v>
      </c>
      <c r="D33" s="32">
        <f t="shared" si="6"/>
        <v>956112.64964777522</v>
      </c>
      <c r="E33" s="32">
        <f t="shared" si="1"/>
        <v>2387.4132861704566</v>
      </c>
      <c r="G33" s="15">
        <f t="shared" si="2"/>
        <v>322596.0064953221</v>
      </c>
      <c r="H33" s="22">
        <f t="shared" si="3"/>
        <v>795.6381455708414</v>
      </c>
      <c r="I33" s="22">
        <f>SUM(H33:H$109)</f>
        <v>147704.52147604941</v>
      </c>
      <c r="J33" s="22">
        <f>SUM(I33:I$109)</f>
        <v>4489076.3164068349</v>
      </c>
      <c r="K33" s="22">
        <f t="shared" si="4"/>
        <v>771021.59906670637</v>
      </c>
      <c r="L33" s="33">
        <f t="shared" si="5"/>
        <v>1901.617450076508</v>
      </c>
      <c r="M33" s="22">
        <f>SUM(L33:L$109)</f>
        <v>649675.81730200688</v>
      </c>
    </row>
    <row r="34" spans="1:13">
      <c r="A34" s="35">
        <v>45</v>
      </c>
      <c r="B34" s="36">
        <v>2.7107000000000001</v>
      </c>
      <c r="C34" s="31">
        <f t="shared" si="0"/>
        <v>0.99728930000000005</v>
      </c>
      <c r="D34" s="32">
        <f t="shared" si="6"/>
        <v>953725.23636160477</v>
      </c>
      <c r="E34" s="32">
        <f t="shared" si="1"/>
        <v>2585.2629982053768</v>
      </c>
      <c r="G34" s="15">
        <f t="shared" si="2"/>
        <v>313941.93587034463</v>
      </c>
      <c r="H34" s="22">
        <f t="shared" si="3"/>
        <v>840.56026279529965</v>
      </c>
      <c r="I34" s="22">
        <f>SUM(H34:H$109)</f>
        <v>146908.88333047857</v>
      </c>
      <c r="J34" s="22">
        <f>SUM(I34:I$109)</f>
        <v>4341371.794930785</v>
      </c>
      <c r="K34" s="22">
        <f t="shared" si="4"/>
        <v>765344.66858196433</v>
      </c>
      <c r="L34" s="33">
        <f t="shared" si="5"/>
        <v>2049.1633714647232</v>
      </c>
      <c r="M34" s="22">
        <f>SUM(L34:L$109)</f>
        <v>647774.19985193037</v>
      </c>
    </row>
    <row r="35" spans="1:13">
      <c r="A35" s="35">
        <v>46</v>
      </c>
      <c r="B35" s="36">
        <v>2.9544999999999999</v>
      </c>
      <c r="C35" s="31">
        <f t="shared" si="0"/>
        <v>0.99704550000000003</v>
      </c>
      <c r="D35" s="32">
        <f t="shared" si="6"/>
        <v>951139.97336339939</v>
      </c>
      <c r="E35" s="32">
        <f t="shared" si="1"/>
        <v>2810.1430513021769</v>
      </c>
      <c r="G35" s="15">
        <f t="shared" si="2"/>
        <v>305454.56923393259</v>
      </c>
      <c r="H35" s="22">
        <f t="shared" si="3"/>
        <v>891.39190880250362</v>
      </c>
      <c r="I35" s="22">
        <f>SUM(H35:H$109)</f>
        <v>146068.32306768326</v>
      </c>
      <c r="J35" s="22">
        <f>SUM(I35:I$109)</f>
        <v>4194462.9116003076</v>
      </c>
      <c r="K35" s="22">
        <f t="shared" si="4"/>
        <v>759546.78025816206</v>
      </c>
      <c r="L35" s="33">
        <f t="shared" si="5"/>
        <v>2216.5451837146907</v>
      </c>
      <c r="M35" s="22">
        <f>SUM(L35:L$109)</f>
        <v>645725.03648046567</v>
      </c>
    </row>
    <row r="36" spans="1:13">
      <c r="A36" s="35">
        <v>47</v>
      </c>
      <c r="B36" s="36">
        <v>3.2324999999999999</v>
      </c>
      <c r="C36" s="31">
        <f t="shared" si="0"/>
        <v>0.99676750000000003</v>
      </c>
      <c r="D36" s="32">
        <f t="shared" si="6"/>
        <v>948329.83031209721</v>
      </c>
      <c r="E36" s="32">
        <f t="shared" si="1"/>
        <v>3065.4761764837895</v>
      </c>
      <c r="G36" s="15">
        <f t="shared" si="2"/>
        <v>297124.00361866428</v>
      </c>
      <c r="H36" s="22">
        <f t="shared" si="3"/>
        <v>948.66819179543825</v>
      </c>
      <c r="I36" s="22">
        <f>SUM(H36:H$109)</f>
        <v>145176.93115888076</v>
      </c>
      <c r="J36" s="22">
        <f>SUM(I36:I$109)</f>
        <v>4048394.5885326234</v>
      </c>
      <c r="K36" s="22">
        <f t="shared" si="4"/>
        <v>753608.53978712845</v>
      </c>
      <c r="L36" s="33">
        <f t="shared" si="5"/>
        <v>2406.1484163326168</v>
      </c>
      <c r="M36" s="22">
        <f>SUM(L36:L$109)</f>
        <v>643508.49129675084</v>
      </c>
    </row>
    <row r="37" spans="1:13">
      <c r="A37" s="35">
        <v>48</v>
      </c>
      <c r="B37" s="36">
        <v>3.5482</v>
      </c>
      <c r="C37" s="31">
        <f t="shared" si="0"/>
        <v>0.9964518</v>
      </c>
      <c r="D37" s="32">
        <f t="shared" si="6"/>
        <v>945264.35413561342</v>
      </c>
      <c r="E37" s="32">
        <f t="shared" si="1"/>
        <v>3353.9869813439436</v>
      </c>
      <c r="G37" s="15">
        <f t="shared" si="2"/>
        <v>288940.04905069951</v>
      </c>
      <c r="H37" s="22">
        <f t="shared" si="3"/>
        <v>1012.6372549232995</v>
      </c>
      <c r="I37" s="22">
        <f>SUM(H37:H$109)</f>
        <v>144228.26296708532</v>
      </c>
      <c r="J37" s="22">
        <f>SUM(I37:I$109)</f>
        <v>3903217.6573737427</v>
      </c>
      <c r="K37" s="22">
        <f t="shared" si="4"/>
        <v>747508.24408381677</v>
      </c>
      <c r="L37" s="33">
        <f t="shared" si="5"/>
        <v>2619.7638534655025</v>
      </c>
      <c r="M37" s="22">
        <f>SUM(L37:L$109)</f>
        <v>641102.34288041829</v>
      </c>
    </row>
    <row r="38" spans="1:13">
      <c r="A38" s="35">
        <v>49</v>
      </c>
      <c r="B38" s="36">
        <v>3.9056999999999999</v>
      </c>
      <c r="C38" s="31">
        <f t="shared" si="0"/>
        <v>0.99609429999999999</v>
      </c>
      <c r="D38" s="32">
        <f t="shared" si="6"/>
        <v>941910.36715426948</v>
      </c>
      <c r="E38" s="32">
        <f t="shared" si="1"/>
        <v>3678.8193209944293</v>
      </c>
      <c r="G38" s="15">
        <f t="shared" si="2"/>
        <v>280892.51899381255</v>
      </c>
      <c r="H38" s="22">
        <f t="shared" si="3"/>
        <v>1083.6202738723994</v>
      </c>
      <c r="I38" s="22">
        <f>SUM(H38:H$109)</f>
        <v>143215.62571216203</v>
      </c>
      <c r="J38" s="22">
        <f>SUM(I38:I$109)</f>
        <v>3758989.3944066572</v>
      </c>
      <c r="K38" s="22">
        <f t="shared" si="4"/>
        <v>741222.49174517253</v>
      </c>
      <c r="L38" s="33">
        <f t="shared" si="5"/>
        <v>2859.4699580553051</v>
      </c>
      <c r="M38" s="22">
        <f>SUM(L38:L$109)</f>
        <v>638482.57902695274</v>
      </c>
    </row>
    <row r="39" spans="1:13">
      <c r="A39" s="35">
        <v>50</v>
      </c>
      <c r="B39" s="36">
        <v>4.3087</v>
      </c>
      <c r="C39" s="31">
        <f t="shared" si="0"/>
        <v>0.99569129999999995</v>
      </c>
      <c r="D39" s="32">
        <f t="shared" si="6"/>
        <v>938231.54783327505</v>
      </c>
      <c r="E39" s="32">
        <f t="shared" si="1"/>
        <v>4042.5582701492822</v>
      </c>
      <c r="G39" s="15">
        <f t="shared" si="2"/>
        <v>272971.1581291497</v>
      </c>
      <c r="H39" s="22">
        <f t="shared" si="3"/>
        <v>1161.718983957953</v>
      </c>
      <c r="I39" s="22">
        <f>SUM(H39:H$109)</f>
        <v>142132.00543828963</v>
      </c>
      <c r="J39" s="22">
        <f>SUM(I39:I$109)</f>
        <v>3615773.7686944953</v>
      </c>
      <c r="K39" s="22">
        <f t="shared" si="4"/>
        <v>734725.90150277736</v>
      </c>
      <c r="L39" s="33">
        <f t="shared" si="5"/>
        <v>3126.8689103687775</v>
      </c>
      <c r="M39" s="22">
        <f>SUM(L39:L$109)</f>
        <v>635623.10906889744</v>
      </c>
    </row>
    <row r="40" spans="1:13">
      <c r="A40" s="35">
        <v>51</v>
      </c>
      <c r="B40" s="36">
        <v>4.7606000000000002</v>
      </c>
      <c r="C40" s="31">
        <f t="shared" si="0"/>
        <v>0.9952394</v>
      </c>
      <c r="D40" s="32">
        <f t="shared" si="6"/>
        <v>934188.98956312577</v>
      </c>
      <c r="E40" s="32">
        <f t="shared" si="1"/>
        <v>4447.300103714224</v>
      </c>
      <c r="G40" s="15">
        <f t="shared" si="2"/>
        <v>265165.86078060349</v>
      </c>
      <c r="H40" s="22">
        <f t="shared" si="3"/>
        <v>1246.8590703801908</v>
      </c>
      <c r="I40" s="22">
        <f>SUM(H40:H$109)</f>
        <v>140970.28645433168</v>
      </c>
      <c r="J40" s="22">
        <f>SUM(I40:I$109)</f>
        <v>3473641.7632562057</v>
      </c>
      <c r="K40" s="22">
        <f t="shared" si="4"/>
        <v>727991.60172799171</v>
      </c>
      <c r="L40" s="33">
        <f t="shared" si="5"/>
        <v>3423.1515667327076</v>
      </c>
      <c r="M40" s="22">
        <f>SUM(L40:L$109)</f>
        <v>632496.24015852867</v>
      </c>
    </row>
    <row r="41" spans="1:13">
      <c r="A41" s="35">
        <v>52</v>
      </c>
      <c r="B41" s="36">
        <v>5.2655000000000003</v>
      </c>
      <c r="C41" s="31">
        <f t="shared" si="0"/>
        <v>0.99473449999999997</v>
      </c>
      <c r="D41" s="32">
        <f t="shared" si="6"/>
        <v>929741.68945941154</v>
      </c>
      <c r="E41" s="32">
        <f t="shared" si="1"/>
        <v>4895.5548658485059</v>
      </c>
      <c r="G41" s="15">
        <f t="shared" si="2"/>
        <v>257466.84115489892</v>
      </c>
      <c r="H41" s="22">
        <f t="shared" si="3"/>
        <v>1339.0567687110508</v>
      </c>
      <c r="I41" s="22">
        <f>SUM(H41:H$109)</f>
        <v>139723.42738395149</v>
      </c>
      <c r="J41" s="22">
        <f>SUM(I41:I$109)</f>
        <v>3332671.4768018737</v>
      </c>
      <c r="K41" s="22">
        <f t="shared" si="4"/>
        <v>720991.65210437251</v>
      </c>
      <c r="L41" s="33">
        <f t="shared" si="5"/>
        <v>3749.7984113367183</v>
      </c>
      <c r="M41" s="22">
        <f>SUM(L41:L$109)</f>
        <v>629073.088591796</v>
      </c>
    </row>
    <row r="42" spans="1:13">
      <c r="A42" s="35">
        <v>53</v>
      </c>
      <c r="B42" s="36">
        <v>5.8269000000000002</v>
      </c>
      <c r="C42" s="31">
        <f t="shared" si="0"/>
        <v>0.99417310000000003</v>
      </c>
      <c r="D42" s="32">
        <f t="shared" si="6"/>
        <v>924846.13459356304</v>
      </c>
      <c r="E42" s="32">
        <f t="shared" si="1"/>
        <v>5388.9859416631516</v>
      </c>
      <c r="G42" s="15">
        <f t="shared" si="2"/>
        <v>249864.53610029054</v>
      </c>
      <c r="H42" s="22">
        <f t="shared" si="3"/>
        <v>1438.0707475360241</v>
      </c>
      <c r="I42" s="22">
        <f>SUM(H42:H$109)</f>
        <v>138384.37061524048</v>
      </c>
      <c r="J42" s="22">
        <f>SUM(I42:I$109)</f>
        <v>3192948.0494179218</v>
      </c>
      <c r="K42" s="22">
        <f t="shared" si="4"/>
        <v>713696.75704528892</v>
      </c>
      <c r="L42" s="33">
        <f t="shared" si="5"/>
        <v>4107.6114479335329</v>
      </c>
      <c r="M42" s="22">
        <f>SUM(L42:L$109)</f>
        <v>625323.29018045927</v>
      </c>
    </row>
    <row r="43" spans="1:13">
      <c r="A43" s="35">
        <v>54</v>
      </c>
      <c r="B43" s="36">
        <v>6.4474</v>
      </c>
      <c r="C43" s="31">
        <f t="shared" si="0"/>
        <v>0.99355260000000001</v>
      </c>
      <c r="D43" s="32">
        <f t="shared" si="6"/>
        <v>919457.14865189989</v>
      </c>
      <c r="E43" s="32">
        <f t="shared" si="1"/>
        <v>5928.1080202182056</v>
      </c>
      <c r="G43" s="15">
        <f t="shared" si="2"/>
        <v>242349.85408281739</v>
      </c>
      <c r="H43" s="22">
        <f t="shared" si="3"/>
        <v>1543.3536194360113</v>
      </c>
      <c r="I43" s="22">
        <f>SUM(H43:H$109)</f>
        <v>136946.29986770445</v>
      </c>
      <c r="J43" s="22">
        <f>SUM(I43:I$109)</f>
        <v>3054563.6788026816</v>
      </c>
      <c r="K43" s="22">
        <f t="shared" si="4"/>
        <v>706076.95586331247</v>
      </c>
      <c r="L43" s="33">
        <f t="shared" si="5"/>
        <v>4496.5012649011769</v>
      </c>
      <c r="M43" s="22">
        <f>SUM(L43:L$109)</f>
        <v>621215.67873252579</v>
      </c>
    </row>
    <row r="44" spans="1:13">
      <c r="A44" s="35">
        <v>55</v>
      </c>
      <c r="B44" s="36">
        <v>7.1294000000000004</v>
      </c>
      <c r="C44" s="31">
        <f t="shared" si="0"/>
        <v>0.99287060000000005</v>
      </c>
      <c r="D44" s="32">
        <f t="shared" si="6"/>
        <v>913529.04063168168</v>
      </c>
      <c r="E44" s="32">
        <f t="shared" si="1"/>
        <v>6512.9139422794105</v>
      </c>
      <c r="G44" s="15">
        <f t="shared" si="2"/>
        <v>234914.46598400373</v>
      </c>
      <c r="H44" s="22">
        <f t="shared" si="3"/>
        <v>1654.2487321476337</v>
      </c>
      <c r="I44" s="22">
        <f>SUM(H44:H$109)</f>
        <v>135402.94624826842</v>
      </c>
      <c r="J44" s="22">
        <f>SUM(I44:I$109)</f>
        <v>2917617.3789349771</v>
      </c>
      <c r="K44" s="22">
        <f t="shared" si="4"/>
        <v>698102.52410150308</v>
      </c>
      <c r="L44" s="33">
        <f t="shared" si="5"/>
        <v>4915.9816981326803</v>
      </c>
      <c r="M44" s="22">
        <f>SUM(L44:L$109)</f>
        <v>616719.17746762454</v>
      </c>
    </row>
    <row r="45" spans="1:13">
      <c r="A45" s="35">
        <v>56</v>
      </c>
      <c r="B45" s="36">
        <v>7.8756000000000004</v>
      </c>
      <c r="C45" s="31">
        <f t="shared" si="0"/>
        <v>0.99212440000000002</v>
      </c>
      <c r="D45" s="32">
        <f t="shared" si="6"/>
        <v>907016.12668940227</v>
      </c>
      <c r="E45" s="32">
        <f t="shared" si="1"/>
        <v>7143.2962073549861</v>
      </c>
      <c r="G45" s="15">
        <f t="shared" si="2"/>
        <v>227550.89442948045</v>
      </c>
      <c r="H45" s="22">
        <f t="shared" si="3"/>
        <v>1770.1100364820511</v>
      </c>
      <c r="I45" s="22">
        <f>SUM(H45:H$109)</f>
        <v>133748.6975161208</v>
      </c>
      <c r="J45" s="22">
        <f>SUM(I45:I$109)</f>
        <v>2782214.4326867084</v>
      </c>
      <c r="K45" s="22">
        <f t="shared" si="4"/>
        <v>689744.37210292451</v>
      </c>
      <c r="L45" s="33">
        <f t="shared" si="5"/>
        <v>5365.4960958405263</v>
      </c>
      <c r="M45" s="22">
        <f>SUM(L45:L$109)</f>
        <v>611803.19576949184</v>
      </c>
    </row>
    <row r="46" spans="1:13">
      <c r="A46" s="35">
        <v>57</v>
      </c>
      <c r="B46" s="36">
        <v>8.6883999999999997</v>
      </c>
      <c r="C46" s="31">
        <f t="shared" si="0"/>
        <v>0.99131159999999996</v>
      </c>
      <c r="D46" s="32">
        <f t="shared" si="6"/>
        <v>899872.83048204728</v>
      </c>
      <c r="E46" s="32">
        <f t="shared" si="1"/>
        <v>7818.4551003602101</v>
      </c>
      <c r="G46" s="15">
        <f t="shared" si="2"/>
        <v>220252.48254176747</v>
      </c>
      <c r="H46" s="22">
        <f t="shared" si="3"/>
        <v>1890.1605141652358</v>
      </c>
      <c r="I46" s="22">
        <f>SUM(H46:H$109)</f>
        <v>131978.58747963875</v>
      </c>
      <c r="J46" s="22">
        <f>SUM(I46:I$109)</f>
        <v>2648465.7351705884</v>
      </c>
      <c r="K46" s="22">
        <f t="shared" si="4"/>
        <v>680974.11292927864</v>
      </c>
      <c r="L46" s="33">
        <f t="shared" si="5"/>
        <v>5843.9767151479555</v>
      </c>
      <c r="M46" s="22">
        <f>SUM(L46:L$109)</f>
        <v>606437.69967365137</v>
      </c>
    </row>
    <row r="47" spans="1:13">
      <c r="A47" s="35">
        <v>58</v>
      </c>
      <c r="B47" s="36">
        <v>9.5703999999999994</v>
      </c>
      <c r="C47" s="31">
        <f t="shared" si="0"/>
        <v>0.99042960000000002</v>
      </c>
      <c r="D47" s="32">
        <f t="shared" si="6"/>
        <v>892054.37538168707</v>
      </c>
      <c r="E47" s="32">
        <f t="shared" si="1"/>
        <v>8537.3171941528562</v>
      </c>
      <c r="G47" s="15">
        <f t="shared" si="2"/>
        <v>213013.50329019665</v>
      </c>
      <c r="H47" s="22">
        <f t="shared" si="3"/>
        <v>2013.6096878292196</v>
      </c>
      <c r="I47" s="22">
        <f>SUM(H47:H$109)</f>
        <v>130088.4269654735</v>
      </c>
      <c r="J47" s="22">
        <f>SUM(I47:I$109)</f>
        <v>2516487.1476909495</v>
      </c>
      <c r="K47" s="22">
        <f t="shared" si="4"/>
        <v>671764.57384920388</v>
      </c>
      <c r="L47" s="33">
        <f t="shared" si="5"/>
        <v>6350.1685712404187</v>
      </c>
      <c r="M47" s="22">
        <f>SUM(L47:L$109)</f>
        <v>600593.72295850341</v>
      </c>
    </row>
    <row r="48" spans="1:13">
      <c r="A48" s="35">
        <v>59</v>
      </c>
      <c r="B48" s="36">
        <v>10.524100000000001</v>
      </c>
      <c r="C48" s="31">
        <f t="shared" si="0"/>
        <v>0.98947589999999996</v>
      </c>
      <c r="D48" s="32">
        <f t="shared" si="6"/>
        <v>883517.05818753422</v>
      </c>
      <c r="E48" s="32">
        <f t="shared" si="1"/>
        <v>9298.2218720715027</v>
      </c>
      <c r="G48" s="15">
        <f t="shared" si="2"/>
        <v>205829.15010566651</v>
      </c>
      <c r="H48" s="22">
        <f t="shared" si="3"/>
        <v>2139.5868212285427</v>
      </c>
      <c r="I48" s="22">
        <f>SUM(H48:H$109)</f>
        <v>128074.81727764427</v>
      </c>
      <c r="J48" s="22">
        <f>SUM(I48:I$109)</f>
        <v>2386398.7207254763</v>
      </c>
      <c r="K48" s="22">
        <f t="shared" si="4"/>
        <v>662089.97905860515</v>
      </c>
      <c r="L48" s="33">
        <f t="shared" si="5"/>
        <v>6882.4021910114961</v>
      </c>
      <c r="M48" s="22">
        <f>SUM(L48:L$109)</f>
        <v>594243.55438726291</v>
      </c>
    </row>
    <row r="49" spans="1:13">
      <c r="A49" s="35">
        <v>60</v>
      </c>
      <c r="B49" s="36">
        <v>11.552099999999999</v>
      </c>
      <c r="C49" s="31">
        <f t="shared" si="0"/>
        <v>0.98844790000000005</v>
      </c>
      <c r="D49" s="32">
        <f t="shared" si="6"/>
        <v>874218.83631546271</v>
      </c>
      <c r="E49" s="32">
        <f t="shared" si="1"/>
        <v>10099.06341899978</v>
      </c>
      <c r="G49" s="15">
        <f t="shared" si="2"/>
        <v>198695.59370442876</v>
      </c>
      <c r="H49" s="22">
        <f t="shared" si="3"/>
        <v>2267.1864809162394</v>
      </c>
      <c r="I49" s="22">
        <f>SUM(H49:H$109)</f>
        <v>125935.23045641572</v>
      </c>
      <c r="J49" s="22">
        <f>SUM(I49:I$109)</f>
        <v>2258323.903447832</v>
      </c>
      <c r="K49" s="22">
        <f t="shared" si="4"/>
        <v>651926.36045677506</v>
      </c>
      <c r="L49" s="33">
        <f t="shared" si="5"/>
        <v>7438.7086468520092</v>
      </c>
      <c r="M49" s="22">
        <f>SUM(L49:L$109)</f>
        <v>587361.15219625144</v>
      </c>
    </row>
    <row r="50" spans="1:13">
      <c r="A50" s="35">
        <v>61</v>
      </c>
      <c r="B50" s="36">
        <v>12.6571</v>
      </c>
      <c r="C50" s="31">
        <f t="shared" si="0"/>
        <v>0.98734290000000002</v>
      </c>
      <c r="D50" s="32">
        <f t="shared" si="6"/>
        <v>864119.77289646294</v>
      </c>
      <c r="E50" s="32">
        <f t="shared" si="1"/>
        <v>10937.250377527787</v>
      </c>
      <c r="G50" s="15">
        <f t="shared" si="2"/>
        <v>191609.99252331301</v>
      </c>
      <c r="H50" s="22">
        <f t="shared" si="3"/>
        <v>2395.4683248683632</v>
      </c>
      <c r="I50" s="22">
        <f>SUM(H50:H$109)</f>
        <v>123668.04397549949</v>
      </c>
      <c r="J50" s="22">
        <f>SUM(I50:I$109)</f>
        <v>2132388.6729914164</v>
      </c>
      <c r="K50" s="22">
        <f t="shared" si="4"/>
        <v>641251.85052400501</v>
      </c>
      <c r="L50" s="33">
        <f t="shared" si="5"/>
        <v>8016.7974329761573</v>
      </c>
      <c r="M50" s="22">
        <f>SUM(L50:L$109)</f>
        <v>579922.4435493995</v>
      </c>
    </row>
    <row r="51" spans="1:13">
      <c r="A51" s="35">
        <v>62</v>
      </c>
      <c r="B51" s="36">
        <v>13.841699999999999</v>
      </c>
      <c r="C51" s="31">
        <f t="shared" si="0"/>
        <v>0.98615830000000004</v>
      </c>
      <c r="D51" s="32">
        <f t="shared" si="6"/>
        <v>853182.52251893515</v>
      </c>
      <c r="E51" s="32">
        <f t="shared" si="1"/>
        <v>11809.49652195035</v>
      </c>
      <c r="G51" s="15">
        <f t="shared" si="2"/>
        <v>184570.50310921585</v>
      </c>
      <c r="H51" s="22">
        <f t="shared" si="3"/>
        <v>2523.4214802509787</v>
      </c>
      <c r="I51" s="22">
        <f>SUM(H51:H$109)</f>
        <v>121272.57565063113</v>
      </c>
      <c r="J51" s="22">
        <f>SUM(I51:I$109)</f>
        <v>2008720.6290159186</v>
      </c>
      <c r="K51" s="22">
        <f t="shared" si="4"/>
        <v>630046.99605977826</v>
      </c>
      <c r="L51" s="33">
        <f t="shared" si="5"/>
        <v>8613.9122809026121</v>
      </c>
      <c r="M51" s="22">
        <f>SUM(L51:L$109)</f>
        <v>571905.6461164233</v>
      </c>
    </row>
    <row r="52" spans="1:13">
      <c r="A52" s="35">
        <v>63</v>
      </c>
      <c r="B52" s="36">
        <v>15.1083</v>
      </c>
      <c r="C52" s="31">
        <f t="shared" si="0"/>
        <v>0.98489170000000004</v>
      </c>
      <c r="D52" s="32">
        <f t="shared" si="6"/>
        <v>841373.0259969848</v>
      </c>
      <c r="E52" s="32">
        <f t="shared" si="1"/>
        <v>12711.716088670189</v>
      </c>
      <c r="G52" s="15">
        <f t="shared" si="2"/>
        <v>177576.32544032091</v>
      </c>
      <c r="H52" s="22">
        <f t="shared" si="3"/>
        <v>2649.9564221115343</v>
      </c>
      <c r="I52" s="22">
        <f>SUM(H52:H$109)</f>
        <v>118749.15417038015</v>
      </c>
      <c r="J52" s="22">
        <f>SUM(I52:I$109)</f>
        <v>1887448.0533652876</v>
      </c>
      <c r="K52" s="22">
        <f t="shared" si="4"/>
        <v>618295.21565415175</v>
      </c>
      <c r="L52" s="33">
        <f t="shared" si="5"/>
        <v>9226.7669883404615</v>
      </c>
      <c r="M52" s="22">
        <f>SUM(L52:L$109)</f>
        <v>563291.73383552069</v>
      </c>
    </row>
    <row r="53" spans="1:13">
      <c r="A53" s="35">
        <v>64</v>
      </c>
      <c r="B53" s="36">
        <v>16.459800000000001</v>
      </c>
      <c r="C53" s="31">
        <f t="shared" si="0"/>
        <v>0.98354019999999998</v>
      </c>
      <c r="D53" s="32">
        <f t="shared" si="6"/>
        <v>828661.30990831461</v>
      </c>
      <c r="E53" s="32">
        <f t="shared" si="1"/>
        <v>13639.599428828922</v>
      </c>
      <c r="G53" s="15">
        <f t="shared" si="2"/>
        <v>170627.75516358146</v>
      </c>
      <c r="H53" s="22">
        <f t="shared" si="3"/>
        <v>2774.0373122835235</v>
      </c>
      <c r="I53" s="22">
        <f>SUM(H53:H$109)</f>
        <v>116099.19774826861</v>
      </c>
      <c r="J53" s="22">
        <f>SUM(I53:I$109)</f>
        <v>1768698.8991949072</v>
      </c>
      <c r="K53" s="22">
        <f t="shared" si="4"/>
        <v>605983.31957896019</v>
      </c>
      <c r="L53" s="33">
        <f t="shared" si="5"/>
        <v>9851.9747711728724</v>
      </c>
      <c r="M53" s="22">
        <f>SUM(L53:L$109)</f>
        <v>554064.96684718016</v>
      </c>
    </row>
    <row r="54" spans="1:13">
      <c r="A54" s="35">
        <v>65</v>
      </c>
      <c r="B54" s="36">
        <v>18.070599999999999</v>
      </c>
      <c r="C54" s="31">
        <f t="shared" si="0"/>
        <v>0.98192939999999995</v>
      </c>
      <c r="D54" s="32">
        <f t="shared" si="6"/>
        <v>815021.71047948569</v>
      </c>
      <c r="E54" s="32">
        <f t="shared" si="1"/>
        <v>14727.931321390672</v>
      </c>
      <c r="G54" s="15">
        <f t="shared" si="2"/>
        <v>163726.10384306338</v>
      </c>
      <c r="H54" s="22">
        <f t="shared" si="3"/>
        <v>2922.3253617453433</v>
      </c>
      <c r="I54" s="22">
        <f>SUM(H54:H$109)</f>
        <v>113325.1604359851</v>
      </c>
      <c r="J54" s="22">
        <f>SUM(I54:I$109)</f>
        <v>1652599.7014466387</v>
      </c>
      <c r="K54" s="22">
        <f t="shared" si="4"/>
        <v>593101.59457762109</v>
      </c>
      <c r="L54" s="33">
        <f t="shared" si="5"/>
        <v>10586.191152433137</v>
      </c>
      <c r="M54" s="22">
        <f>SUM(L54:L$109)</f>
        <v>544212.9920760073</v>
      </c>
    </row>
    <row r="55" spans="1:13">
      <c r="A55" s="35">
        <v>66</v>
      </c>
      <c r="B55" s="36">
        <v>20.031300000000002</v>
      </c>
      <c r="C55" s="31">
        <f t="shared" si="0"/>
        <v>0.97996870000000003</v>
      </c>
      <c r="D55" s="32">
        <f t="shared" si="6"/>
        <v>800293.77915809501</v>
      </c>
      <c r="E55" s="32">
        <f t="shared" si="1"/>
        <v>16030.924778449582</v>
      </c>
      <c r="G55" s="15">
        <f t="shared" si="2"/>
        <v>156846.31698629938</v>
      </c>
      <c r="H55" s="22">
        <f t="shared" si="3"/>
        <v>3103.2840390136603</v>
      </c>
      <c r="I55" s="22">
        <f>SUM(H55:H$109)</f>
        <v>110402.83507423975</v>
      </c>
      <c r="J55" s="22">
        <f>SUM(I55:I$109)</f>
        <v>1539274.5410106536</v>
      </c>
      <c r="K55" s="22">
        <f t="shared" si="4"/>
        <v>579542.99586409703</v>
      </c>
      <c r="L55" s="33">
        <f t="shared" si="5"/>
        <v>11466.55250530563</v>
      </c>
      <c r="M55" s="22">
        <f>SUM(L55:L$109)</f>
        <v>533626.80092357425</v>
      </c>
    </row>
    <row r="56" spans="1:13">
      <c r="A56" s="35">
        <v>67</v>
      </c>
      <c r="B56" s="36">
        <v>22.3416</v>
      </c>
      <c r="C56" s="31">
        <f t="shared" si="0"/>
        <v>0.97765840000000004</v>
      </c>
      <c r="D56" s="32">
        <f t="shared" si="6"/>
        <v>784262.85437964543</v>
      </c>
      <c r="E56" s="32">
        <f t="shared" si="1"/>
        <v>17521.686987408204</v>
      </c>
      <c r="G56" s="15">
        <f t="shared" si="2"/>
        <v>149955.59156766022</v>
      </c>
      <c r="H56" s="22">
        <f t="shared" si="3"/>
        <v>3309.1389521913375</v>
      </c>
      <c r="I56" s="22">
        <f>SUM(H56:H$109)</f>
        <v>107299.55103522609</v>
      </c>
      <c r="J56" s="22">
        <f>SUM(I56:I$109)</f>
        <v>1428871.705936414</v>
      </c>
      <c r="K56" s="22">
        <f t="shared" si="4"/>
        <v>565163.58651323454</v>
      </c>
      <c r="L56" s="33">
        <f t="shared" si="5"/>
        <v>12471.724588190922</v>
      </c>
      <c r="M56" s="22">
        <f>SUM(L56:L$109)</f>
        <v>522160.24841826875</v>
      </c>
    </row>
    <row r="57" spans="1:13">
      <c r="A57" s="35">
        <v>68</v>
      </c>
      <c r="B57" s="36">
        <v>25.001799999999999</v>
      </c>
      <c r="C57" s="31">
        <f t="shared" si="0"/>
        <v>0.97499820000000004</v>
      </c>
      <c r="D57" s="32">
        <f t="shared" si="6"/>
        <v>766741.16739223723</v>
      </c>
      <c r="E57" s="32">
        <f t="shared" si="1"/>
        <v>19169.909318907186</v>
      </c>
      <c r="G57" s="15">
        <f t="shared" si="2"/>
        <v>143029.60363228509</v>
      </c>
      <c r="H57" s="22">
        <f t="shared" si="3"/>
        <v>3532.1186118475589</v>
      </c>
      <c r="I57" s="22">
        <f>SUM(H57:H$109)</f>
        <v>103990.41208303475</v>
      </c>
      <c r="J57" s="22">
        <f>SUM(I57:I$109)</f>
        <v>1321572.1549011881</v>
      </c>
      <c r="K57" s="22">
        <f t="shared" si="4"/>
        <v>549841.62564230873</v>
      </c>
      <c r="L57" s="33">
        <f t="shared" si="5"/>
        <v>13578.348748645616</v>
      </c>
      <c r="M57" s="22">
        <f>SUM(L57:L$109)</f>
        <v>509688.52383007779</v>
      </c>
    </row>
    <row r="58" spans="1:13">
      <c r="A58" s="35">
        <v>69</v>
      </c>
      <c r="B58" s="36">
        <v>28.011700000000001</v>
      </c>
      <c r="C58" s="31">
        <f t="shared" si="0"/>
        <v>0.97198830000000003</v>
      </c>
      <c r="D58" s="32">
        <f t="shared" si="6"/>
        <v>747571.25807333004</v>
      </c>
      <c r="E58" s="32">
        <f t="shared" si="1"/>
        <v>20940.741809772677</v>
      </c>
      <c r="G58" s="15">
        <f t="shared" si="2"/>
        <v>136052.29862262579</v>
      </c>
      <c r="H58" s="22">
        <f t="shared" si="3"/>
        <v>3764.2929768896138</v>
      </c>
      <c r="I58" s="22">
        <f>SUM(H58:H$109)</f>
        <v>100458.29347118719</v>
      </c>
      <c r="J58" s="22">
        <f>SUM(I58:I$109)</f>
        <v>1217581.7428181535</v>
      </c>
      <c r="K58" s="22">
        <f t="shared" si="4"/>
        <v>533479.49969956232</v>
      </c>
      <c r="L58" s="33">
        <f t="shared" si="5"/>
        <v>14760.302871499474</v>
      </c>
      <c r="M58" s="22">
        <f>SUM(L58:L$109)</f>
        <v>496110.17508143221</v>
      </c>
    </row>
    <row r="59" spans="1:13">
      <c r="A59" s="35">
        <v>70</v>
      </c>
      <c r="B59" s="36">
        <v>31.371400000000001</v>
      </c>
      <c r="C59" s="31">
        <f t="shared" si="0"/>
        <v>0.96862859999999995</v>
      </c>
      <c r="D59" s="32">
        <f t="shared" si="6"/>
        <v>726630.51626355737</v>
      </c>
      <c r="E59" s="32">
        <f t="shared" si="1"/>
        <v>22795.416577910655</v>
      </c>
      <c r="G59" s="15">
        <f t="shared" si="2"/>
        <v>129015.84629199844</v>
      </c>
      <c r="H59" s="22">
        <f t="shared" si="3"/>
        <v>3997.7443951123851</v>
      </c>
      <c r="I59" s="22">
        <f>SUM(H59:H$109)</f>
        <v>96694.000494297579</v>
      </c>
      <c r="J59" s="22">
        <f>SUM(I59:I$109)</f>
        <v>1117123.4493469661</v>
      </c>
      <c r="K59" s="22">
        <f t="shared" si="4"/>
        <v>516006.38891491201</v>
      </c>
      <c r="L59" s="33">
        <f t="shared" si="5"/>
        <v>15989.211468317979</v>
      </c>
      <c r="M59" s="22">
        <f>SUM(L59:L$109)</f>
        <v>481349.87220993271</v>
      </c>
    </row>
    <row r="60" spans="1:13">
      <c r="A60" s="35">
        <v>71</v>
      </c>
      <c r="B60" s="36">
        <v>35.080800000000004</v>
      </c>
      <c r="C60" s="31">
        <f t="shared" si="0"/>
        <v>0.96491919999999998</v>
      </c>
      <c r="D60" s="32">
        <f t="shared" si="6"/>
        <v>703835.09968564671</v>
      </c>
      <c r="E60" s="32">
        <f t="shared" si="1"/>
        <v>24691.098365052254</v>
      </c>
      <c r="G60" s="15">
        <f t="shared" si="2"/>
        <v>121920.42787476451</v>
      </c>
      <c r="H60" s="22">
        <f t="shared" si="3"/>
        <v>4224.5848194189293</v>
      </c>
      <c r="I60" s="22">
        <f>SUM(H60:H$109)</f>
        <v>92696.256099185193</v>
      </c>
      <c r="J60" s="22">
        <f>SUM(I60:I$109)</f>
        <v>1020429.4488526681</v>
      </c>
      <c r="K60" s="22">
        <f t="shared" si="4"/>
        <v>497380.40683650802</v>
      </c>
      <c r="L60" s="33">
        <f t="shared" si="5"/>
        <v>17234.402411680196</v>
      </c>
      <c r="M60" s="22">
        <f>SUM(L60:L$109)</f>
        <v>465360.6607416147</v>
      </c>
    </row>
    <row r="61" spans="1:13">
      <c r="A61" s="35">
        <v>72</v>
      </c>
      <c r="B61" s="36">
        <v>39.14</v>
      </c>
      <c r="C61" s="31">
        <f t="shared" si="0"/>
        <v>0.96086000000000005</v>
      </c>
      <c r="D61" s="32">
        <f t="shared" si="6"/>
        <v>679144.00132059446</v>
      </c>
      <c r="E61" s="32">
        <f t="shared" si="1"/>
        <v>26581.696211687988</v>
      </c>
      <c r="G61" s="15">
        <f t="shared" si="2"/>
        <v>114774.01144251267</v>
      </c>
      <c r="H61" s="22">
        <f t="shared" si="3"/>
        <v>4437.1330294146828</v>
      </c>
      <c r="I61" s="22">
        <f>SUM(H61:H$109)</f>
        <v>88471.671279766277</v>
      </c>
      <c r="J61" s="22">
        <f>SUM(I61:I$109)</f>
        <v>927733.19275348308</v>
      </c>
      <c r="K61" s="22">
        <f t="shared" si="4"/>
        <v>477590.77302006353</v>
      </c>
      <c r="L61" s="33">
        <f t="shared" si="5"/>
        <v>18463.533398172058</v>
      </c>
      <c r="M61" s="22">
        <f>SUM(L61:L$109)</f>
        <v>448126.2583299345</v>
      </c>
    </row>
    <row r="62" spans="1:13">
      <c r="A62" s="35">
        <v>73</v>
      </c>
      <c r="B62" s="36">
        <v>43.548999999999999</v>
      </c>
      <c r="C62" s="31">
        <f t="shared" si="0"/>
        <v>0.95645100000000005</v>
      </c>
      <c r="D62" s="32">
        <f t="shared" si="6"/>
        <v>652562.30510890647</v>
      </c>
      <c r="E62" s="32">
        <f t="shared" si="1"/>
        <v>28418.435825187713</v>
      </c>
      <c r="G62" s="15">
        <f t="shared" si="2"/>
        <v>107591.95769234416</v>
      </c>
      <c r="H62" s="22">
        <f t="shared" si="3"/>
        <v>4628.0289186653863</v>
      </c>
      <c r="I62" s="22">
        <f>SUM(H62:H$109)</f>
        <v>84034.538250351587</v>
      </c>
      <c r="J62" s="22">
        <f>SUM(I62:I$109)</f>
        <v>839261.52147371671</v>
      </c>
      <c r="K62" s="22">
        <f t="shared" si="4"/>
        <v>456659.34396813612</v>
      </c>
      <c r="L62" s="33">
        <f t="shared" si="5"/>
        <v>19643.035550171811</v>
      </c>
      <c r="M62" s="22">
        <f>SUM(L62:L$109)</f>
        <v>429662.72493176244</v>
      </c>
    </row>
    <row r="63" spans="1:13">
      <c r="A63" s="35">
        <v>74</v>
      </c>
      <c r="B63" s="36">
        <v>48.3078</v>
      </c>
      <c r="C63" s="31">
        <f t="shared" si="0"/>
        <v>0.95169219999999999</v>
      </c>
      <c r="D63" s="32">
        <f t="shared" si="6"/>
        <v>624143.86928371876</v>
      </c>
      <c r="E63" s="32">
        <f t="shared" si="1"/>
        <v>30151.017208584002</v>
      </c>
      <c r="G63" s="15">
        <f t="shared" si="2"/>
        <v>100396.52246517099</v>
      </c>
      <c r="H63" s="22">
        <f t="shared" si="3"/>
        <v>4790.4244676998105</v>
      </c>
      <c r="I63" s="22">
        <f>SUM(H63:H$109)</f>
        <v>79406.509331686189</v>
      </c>
      <c r="J63" s="22">
        <f>SUM(I63:I$109)</f>
        <v>755226.98322336504</v>
      </c>
      <c r="K63" s="22">
        <f t="shared" si="4"/>
        <v>434641.68967963039</v>
      </c>
      <c r="L63" s="33">
        <f t="shared" si="5"/>
        <v>20738.947264294005</v>
      </c>
      <c r="M63" s="22">
        <f>SUM(L63:L$109)</f>
        <v>410019.68938159064</v>
      </c>
    </row>
    <row r="64" spans="1:13">
      <c r="A64" s="35">
        <v>75</v>
      </c>
      <c r="B64" s="36">
        <v>53.4163</v>
      </c>
      <c r="C64" s="31">
        <f t="shared" si="0"/>
        <v>0.94658370000000003</v>
      </c>
      <c r="D64" s="32">
        <f t="shared" si="6"/>
        <v>593992.85207513475</v>
      </c>
      <c r="E64" s="32">
        <f t="shared" si="1"/>
        <v>31728.90038430097</v>
      </c>
      <c r="G64" s="15">
        <f t="shared" si="2"/>
        <v>93216.182768027327</v>
      </c>
      <c r="H64" s="22">
        <f t="shared" si="3"/>
        <v>4918.1660110331022</v>
      </c>
      <c r="I64" s="22">
        <f>SUM(H64:H$109)</f>
        <v>74616.084863986383</v>
      </c>
      <c r="J64" s="22">
        <f>SUM(I64:I$109)</f>
        <v>675820.47389167873</v>
      </c>
      <c r="K64" s="22">
        <f t="shared" si="4"/>
        <v>411627.32485871529</v>
      </c>
      <c r="L64" s="33">
        <f t="shared" si="5"/>
        <v>21717.811845723758</v>
      </c>
      <c r="M64" s="22">
        <f>SUM(L64:L$109)</f>
        <v>389280.74211729661</v>
      </c>
    </row>
    <row r="65" spans="1:13">
      <c r="A65" s="35">
        <v>76</v>
      </c>
      <c r="B65" s="36">
        <v>58.874499999999998</v>
      </c>
      <c r="C65" s="31">
        <f t="shared" si="0"/>
        <v>0.94112550000000006</v>
      </c>
      <c r="D65" s="32">
        <f t="shared" si="6"/>
        <v>562263.95169083378</v>
      </c>
      <c r="E65" s="32">
        <f t="shared" si="1"/>
        <v>33103.009023821913</v>
      </c>
      <c r="G65" s="15">
        <f t="shared" si="2"/>
        <v>86084.79920432737</v>
      </c>
      <c r="H65" s="22">
        <f t="shared" si="3"/>
        <v>5006.0106584978548</v>
      </c>
      <c r="I65" s="22">
        <f>SUM(H65:H$109)</f>
        <v>69697.918852953284</v>
      </c>
      <c r="J65" s="22">
        <f>SUM(I65:I$109)</f>
        <v>601204.38902769226</v>
      </c>
      <c r="K65" s="22">
        <f t="shared" si="4"/>
        <v>387739.03464349476</v>
      </c>
      <c r="L65" s="33">
        <f t="shared" si="5"/>
        <v>22547.833741632643</v>
      </c>
      <c r="M65" s="22">
        <f>SUM(L65:L$109)</f>
        <v>367562.9302715729</v>
      </c>
    </row>
    <row r="66" spans="1:13">
      <c r="A66" s="35">
        <v>77</v>
      </c>
      <c r="B66" s="36">
        <v>64.682599999999994</v>
      </c>
      <c r="C66" s="31">
        <f t="shared" si="0"/>
        <v>0.93531739999999997</v>
      </c>
      <c r="D66" s="32">
        <f t="shared" si="6"/>
        <v>529160.94266701187</v>
      </c>
      <c r="E66" s="32">
        <f t="shared" si="1"/>
        <v>34227.505590153276</v>
      </c>
      <c r="G66" s="15">
        <f t="shared" si="2"/>
        <v>79040.58506689973</v>
      </c>
      <c r="H66" s="22">
        <f t="shared" si="3"/>
        <v>5049.817490279258</v>
      </c>
      <c r="I66" s="22">
        <f>SUM(H66:H$109)</f>
        <v>64691.90819445542</v>
      </c>
      <c r="J66" s="22">
        <f>SUM(I66:I$109)</f>
        <v>531506.47017473914</v>
      </c>
      <c r="K66" s="22">
        <f t="shared" si="4"/>
        <v>363131.03873692092</v>
      </c>
      <c r="L66" s="33">
        <f t="shared" si="5"/>
        <v>23200.049305365097</v>
      </c>
      <c r="M66" s="22">
        <f>SUM(L66:L$109)</f>
        <v>345015.0965299402</v>
      </c>
    </row>
    <row r="67" spans="1:13">
      <c r="A67" s="35">
        <v>78</v>
      </c>
      <c r="B67" s="36">
        <v>70.840400000000002</v>
      </c>
      <c r="C67" s="31">
        <f t="shared" si="0"/>
        <v>0.92915959999999997</v>
      </c>
      <c r="D67" s="32">
        <f t="shared" si="6"/>
        <v>494933.43707685859</v>
      </c>
      <c r="E67" s="32">
        <f t="shared" si="1"/>
        <v>35061.282655899529</v>
      </c>
      <c r="G67" s="15">
        <f t="shared" si="2"/>
        <v>72124.911726099017</v>
      </c>
      <c r="H67" s="22">
        <f t="shared" si="3"/>
        <v>5046.6637180692896</v>
      </c>
      <c r="I67" s="22">
        <f>SUM(H67:H$109)</f>
        <v>59642.090704176153</v>
      </c>
      <c r="J67" s="22">
        <f>SUM(I67:I$109)</f>
        <v>466814.56198028399</v>
      </c>
      <c r="K67" s="22">
        <f t="shared" si="4"/>
        <v>337985.98496676149</v>
      </c>
      <c r="L67" s="33">
        <f t="shared" si="5"/>
        <v>23649.271336722413</v>
      </c>
      <c r="M67" s="22">
        <f>SUM(L67:L$109)</f>
        <v>321815.04722457513</v>
      </c>
    </row>
    <row r="68" spans="1:13">
      <c r="A68" s="35">
        <v>79</v>
      </c>
      <c r="B68" s="36">
        <v>77.347999999999999</v>
      </c>
      <c r="C68" s="31">
        <f t="shared" si="0"/>
        <v>0.92265200000000003</v>
      </c>
      <c r="D68" s="32">
        <f t="shared" si="6"/>
        <v>459872.15442095906</v>
      </c>
      <c r="E68" s="32">
        <f t="shared" si="1"/>
        <v>35570.19140015234</v>
      </c>
      <c r="G68" s="15">
        <f t="shared" si="2"/>
        <v>65381.028418982874</v>
      </c>
      <c r="H68" s="22">
        <f t="shared" si="3"/>
        <v>4995.0392301553775</v>
      </c>
      <c r="I68" s="22">
        <f>SUM(H68:H$109)</f>
        <v>54595.426986106861</v>
      </c>
      <c r="J68" s="22">
        <f>SUM(I68:I$109)</f>
        <v>407172.47127610788</v>
      </c>
      <c r="K68" s="22">
        <f t="shared" si="4"/>
        <v>312511.00590172526</v>
      </c>
      <c r="L68" s="33">
        <f t="shared" si="5"/>
        <v>23875.499851899098</v>
      </c>
      <c r="M68" s="22">
        <f>SUM(L68:L$109)</f>
        <v>298165.77588785265</v>
      </c>
    </row>
    <row r="69" spans="1:13">
      <c r="A69" s="35">
        <v>80</v>
      </c>
      <c r="B69" s="36">
        <v>84.205299999999994</v>
      </c>
      <c r="C69" s="31">
        <f t="shared" ref="C69:C109" si="7">1-(B69/1000)</f>
        <v>0.91579469999999996</v>
      </c>
      <c r="D69" s="32">
        <f t="shared" si="6"/>
        <v>424301.96302080672</v>
      </c>
      <c r="E69" s="32">
        <f t="shared" ref="E69:E109" si="8">D69-D70</f>
        <v>35728.474086755945</v>
      </c>
      <c r="G69" s="15">
        <f t="shared" ref="G69:G109" si="9">D69*((1+$I$1)^-A69)</f>
        <v>58852.621105201368</v>
      </c>
      <c r="H69" s="22">
        <f t="shared" ref="H69:H109" si="10">E69*((1+$I$1)^-(A69+0.5))</f>
        <v>4894.8941459674397</v>
      </c>
      <c r="I69" s="22">
        <f>SUM(H69:H$109)</f>
        <v>49600.38775595148</v>
      </c>
      <c r="J69" s="22">
        <f>SUM(I69:I$109)</f>
        <v>352577.04429000098</v>
      </c>
      <c r="K69" s="22">
        <f t="shared" ref="K69:K109" si="11">G69*($M$1^A69)</f>
        <v>286932.3733752034</v>
      </c>
      <c r="L69" s="33">
        <f t="shared" ref="L69:L109" si="12">($M$1^A69)*H69</f>
        <v>23864.758584196643</v>
      </c>
      <c r="M69" s="22">
        <f>SUM(L69:L$109)</f>
        <v>274290.27603595355</v>
      </c>
    </row>
    <row r="70" spans="1:13">
      <c r="A70" s="35">
        <v>81</v>
      </c>
      <c r="B70" s="36">
        <v>91.412400000000005</v>
      </c>
      <c r="C70" s="31">
        <f t="shared" si="7"/>
        <v>0.90858759999999994</v>
      </c>
      <c r="D70" s="32">
        <f t="shared" ref="D70:D109" si="13">D69*C69</f>
        <v>388573.48893405078</v>
      </c>
      <c r="E70" s="32">
        <f t="shared" si="8"/>
        <v>35520.435199835047</v>
      </c>
      <c r="G70" s="15">
        <f t="shared" si="9"/>
        <v>52582.359501708837</v>
      </c>
      <c r="H70" s="22">
        <f t="shared" si="10"/>
        <v>4747.6997812677137</v>
      </c>
      <c r="I70" s="22">
        <f>SUM(H70:H$109)</f>
        <v>44705.493609984042</v>
      </c>
      <c r="J70" s="22">
        <f>SUM(I70:I$109)</f>
        <v>302976.65653404949</v>
      </c>
      <c r="K70" s="22">
        <f t="shared" si="11"/>
        <v>261489.33632325954</v>
      </c>
      <c r="L70" s="33">
        <f t="shared" si="12"/>
        <v>23610.063843282522</v>
      </c>
      <c r="M70" s="22">
        <f>SUM(L70:L$109)</f>
        <v>250425.51745175698</v>
      </c>
    </row>
    <row r="71" spans="1:13">
      <c r="A71" s="35">
        <v>82</v>
      </c>
      <c r="B71" s="36">
        <v>98.969300000000004</v>
      </c>
      <c r="C71" s="31">
        <f t="shared" si="7"/>
        <v>0.90103069999999996</v>
      </c>
      <c r="D71" s="32">
        <f t="shared" si="13"/>
        <v>353053.05373421573</v>
      </c>
      <c r="E71" s="32">
        <f t="shared" si="8"/>
        <v>34941.413590937736</v>
      </c>
      <c r="G71" s="15">
        <f t="shared" si="9"/>
        <v>46610.419338531538</v>
      </c>
      <c r="H71" s="22">
        <f t="shared" si="10"/>
        <v>4556.3971969344257</v>
      </c>
      <c r="I71" s="22">
        <f>SUM(H71:H$109)</f>
        <v>39957.793828716334</v>
      </c>
      <c r="J71" s="22">
        <f>SUM(I71:I$109)</f>
        <v>258271.16292406523</v>
      </c>
      <c r="K71" s="22">
        <f t="shared" si="11"/>
        <v>236427.01257156493</v>
      </c>
      <c r="L71" s="33">
        <f t="shared" si="12"/>
        <v>23111.90057177026</v>
      </c>
      <c r="M71" s="22">
        <f>SUM(L71:L$109)</f>
        <v>226815.45360847452</v>
      </c>
    </row>
    <row r="72" spans="1:13">
      <c r="A72" s="35">
        <v>83</v>
      </c>
      <c r="B72" s="36">
        <v>106.876</v>
      </c>
      <c r="C72" s="31">
        <f t="shared" si="7"/>
        <v>0.89312400000000003</v>
      </c>
      <c r="D72" s="32">
        <f t="shared" si="13"/>
        <v>318111.640143278</v>
      </c>
      <c r="E72" s="32">
        <f t="shared" si="8"/>
        <v>33998.499651952996</v>
      </c>
      <c r="G72" s="15">
        <f t="shared" si="9"/>
        <v>40973.091476966438</v>
      </c>
      <c r="H72" s="22">
        <f t="shared" si="10"/>
        <v>4325.3075360746761</v>
      </c>
      <c r="I72" s="22">
        <f>SUM(H72:H$109)</f>
        <v>35401.396631781907</v>
      </c>
      <c r="J72" s="22">
        <f>SUM(I72:I$109)</f>
        <v>218313.3690953489</v>
      </c>
      <c r="K72" s="22">
        <f t="shared" si="11"/>
        <v>211988.83567706461</v>
      </c>
      <c r="L72" s="33">
        <f t="shared" si="12"/>
        <v>22378.514177607532</v>
      </c>
      <c r="M72" s="22">
        <f>SUM(L72:L$109)</f>
        <v>203703.55303670425</v>
      </c>
    </row>
    <row r="73" spans="1:13">
      <c r="A73" s="35">
        <v>84</v>
      </c>
      <c r="B73" s="36">
        <v>115.1324</v>
      </c>
      <c r="C73" s="31">
        <f t="shared" si="7"/>
        <v>0.88486759999999998</v>
      </c>
      <c r="D73" s="32">
        <f t="shared" si="13"/>
        <v>284113.140491325</v>
      </c>
      <c r="E73" s="32">
        <f t="shared" si="8"/>
        <v>32710.627736303431</v>
      </c>
      <c r="G73" s="15">
        <f t="shared" si="9"/>
        <v>35701.513514413833</v>
      </c>
      <c r="H73" s="22">
        <f t="shared" si="10"/>
        <v>4059.9646571481189</v>
      </c>
      <c r="I73" s="22">
        <f>SUM(H73:H$109)</f>
        <v>31076.089095707248</v>
      </c>
      <c r="J73" s="22">
        <f>SUM(I73:I$109)</f>
        <v>182911.97246356698</v>
      </c>
      <c r="K73" s="22">
        <f t="shared" si="11"/>
        <v>188408.74459780249</v>
      </c>
      <c r="L73" s="33">
        <f t="shared" si="12"/>
        <v>21425.781958960844</v>
      </c>
      <c r="M73" s="22">
        <f>SUM(L73:L$109)</f>
        <v>181325.0388590967</v>
      </c>
    </row>
    <row r="74" spans="1:13">
      <c r="A74" s="35">
        <v>85</v>
      </c>
      <c r="B74" s="36">
        <v>123.73860000000001</v>
      </c>
      <c r="C74" s="31">
        <f t="shared" si="7"/>
        <v>0.87626139999999997</v>
      </c>
      <c r="D74" s="32">
        <f t="shared" si="13"/>
        <v>251402.51275502157</v>
      </c>
      <c r="E74" s="32">
        <f t="shared" si="8"/>
        <v>31108.194964788534</v>
      </c>
      <c r="G74" s="15">
        <f t="shared" si="9"/>
        <v>30820.597638894567</v>
      </c>
      <c r="H74" s="22">
        <f t="shared" si="10"/>
        <v>3766.9019951548294</v>
      </c>
      <c r="I74" s="22">
        <f>SUM(H74:H$109)</f>
        <v>27016.124438559127</v>
      </c>
      <c r="J74" s="22">
        <f>SUM(I74:I$109)</f>
        <v>151835.88336785973</v>
      </c>
      <c r="K74" s="22">
        <f t="shared" si="11"/>
        <v>165903.54099931303</v>
      </c>
      <c r="L74" s="33">
        <f t="shared" si="12"/>
        <v>20276.776813857326</v>
      </c>
      <c r="M74" s="22">
        <f>SUM(L74:L$109)</f>
        <v>159899.25690013584</v>
      </c>
    </row>
    <row r="75" spans="1:13">
      <c r="A75" s="35">
        <v>86</v>
      </c>
      <c r="B75" s="36">
        <v>132.69450000000001</v>
      </c>
      <c r="C75" s="31">
        <f t="shared" si="7"/>
        <v>0.86730550000000006</v>
      </c>
      <c r="D75" s="32">
        <f t="shared" si="13"/>
        <v>220294.31779023304</v>
      </c>
      <c r="E75" s="32">
        <f t="shared" si="8"/>
        <v>29231.844352016051</v>
      </c>
      <c r="G75" s="15">
        <f t="shared" si="9"/>
        <v>26348.195156970192</v>
      </c>
      <c r="H75" s="22">
        <f t="shared" si="10"/>
        <v>3453.3600546941607</v>
      </c>
      <c r="I75" s="22">
        <f>SUM(H75:H$109)</f>
        <v>23249.222443404298</v>
      </c>
      <c r="J75" s="22">
        <f>SUM(I75:I$109)</f>
        <v>124819.75892930056</v>
      </c>
      <c r="K75" s="22">
        <f t="shared" si="11"/>
        <v>144665.72339808365</v>
      </c>
      <c r="L75" s="33">
        <f t="shared" si="12"/>
        <v>18960.798927216692</v>
      </c>
      <c r="M75" s="22">
        <f>SUM(L75:L$109)</f>
        <v>139622.48008627855</v>
      </c>
    </row>
    <row r="76" spans="1:13">
      <c r="A76" s="35">
        <v>87</v>
      </c>
      <c r="B76" s="36">
        <v>142.00020000000001</v>
      </c>
      <c r="C76" s="31">
        <f t="shared" si="7"/>
        <v>0.85799979999999998</v>
      </c>
      <c r="D76" s="32">
        <f t="shared" si="13"/>
        <v>191062.47343821698</v>
      </c>
      <c r="E76" s="32">
        <f t="shared" si="8"/>
        <v>27130.909440721502</v>
      </c>
      <c r="G76" s="15">
        <f t="shared" si="9"/>
        <v>22294.570316793772</v>
      </c>
      <c r="H76" s="22">
        <f t="shared" si="10"/>
        <v>3126.9873906019334</v>
      </c>
      <c r="I76" s="22">
        <f>SUM(H76:H$109)</f>
        <v>19795.862388710131</v>
      </c>
      <c r="J76" s="22">
        <f>SUM(I76:I$109)</f>
        <v>101570.53648589626</v>
      </c>
      <c r="K76" s="22">
        <f t="shared" si="11"/>
        <v>124857.3318204189</v>
      </c>
      <c r="L76" s="33">
        <f t="shared" si="12"/>
        <v>17512.214708733602</v>
      </c>
      <c r="M76" s="22">
        <f>SUM(L76:L$109)</f>
        <v>120661.6811590618</v>
      </c>
    </row>
    <row r="77" spans="1:13">
      <c r="A77" s="35">
        <v>88</v>
      </c>
      <c r="B77" s="36">
        <v>151.6557</v>
      </c>
      <c r="C77" s="31">
        <f t="shared" si="7"/>
        <v>0.84834429999999994</v>
      </c>
      <c r="D77" s="32">
        <f t="shared" si="13"/>
        <v>163931.56399749548</v>
      </c>
      <c r="E77" s="32">
        <f t="shared" si="8"/>
        <v>24861.156090134988</v>
      </c>
      <c r="G77" s="15">
        <f t="shared" si="9"/>
        <v>18662.182315019505</v>
      </c>
      <c r="H77" s="22">
        <f t="shared" si="10"/>
        <v>2795.4983039617441</v>
      </c>
      <c r="I77" s="22">
        <f>SUM(H77:H$109)</f>
        <v>16668.8749981082</v>
      </c>
      <c r="J77" s="22">
        <f>SUM(I77:I$109)</f>
        <v>81774.674097186129</v>
      </c>
      <c r="K77" s="22">
        <f t="shared" si="11"/>
        <v>106604.99223908498</v>
      </c>
      <c r="L77" s="33">
        <f t="shared" si="12"/>
        <v>15968.875985011269</v>
      </c>
      <c r="M77" s="22">
        <f>SUM(L77:L$109)</f>
        <v>103149.4664503282</v>
      </c>
    </row>
    <row r="78" spans="1:13">
      <c r="A78" s="35">
        <v>89</v>
      </c>
      <c r="B78" s="36">
        <v>161.6609</v>
      </c>
      <c r="C78" s="31">
        <f t="shared" si="7"/>
        <v>0.8383391</v>
      </c>
      <c r="D78" s="32">
        <f t="shared" si="13"/>
        <v>139070.4079073605</v>
      </c>
      <c r="E78" s="32">
        <f t="shared" si="8"/>
        <v>22482.247305671015</v>
      </c>
      <c r="G78" s="15">
        <f t="shared" si="9"/>
        <v>15445.810724397663</v>
      </c>
      <c r="H78" s="22">
        <f t="shared" si="10"/>
        <v>2466.3446662321794</v>
      </c>
      <c r="I78" s="22">
        <f>SUM(H78:H$109)</f>
        <v>13873.376694146464</v>
      </c>
      <c r="J78" s="22">
        <f>SUM(I78:I$109)</f>
        <v>65105.799099077944</v>
      </c>
      <c r="K78" s="22">
        <f t="shared" si="11"/>
        <v>89996.577822364343</v>
      </c>
      <c r="L78" s="33">
        <f t="shared" si="12"/>
        <v>14370.406555658046</v>
      </c>
      <c r="M78" s="22">
        <f>SUM(L78:L$109)</f>
        <v>87180.590465316913</v>
      </c>
    </row>
    <row r="79" spans="1:13">
      <c r="A79" s="35">
        <v>90</v>
      </c>
      <c r="B79" s="36">
        <v>172.01599999999999</v>
      </c>
      <c r="C79" s="31">
        <f t="shared" si="7"/>
        <v>0.82798400000000005</v>
      </c>
      <c r="D79" s="32">
        <f t="shared" si="13"/>
        <v>116588.16060168948</v>
      </c>
      <c r="E79" s="32">
        <f t="shared" si="8"/>
        <v>20055.029034060208</v>
      </c>
      <c r="G79" s="15">
        <f t="shared" si="9"/>
        <v>12633.002011182325</v>
      </c>
      <c r="H79" s="22">
        <f t="shared" si="10"/>
        <v>2146.4139245680162</v>
      </c>
      <c r="I79" s="22">
        <f>SUM(H79:H$109)</f>
        <v>11407.032027914283</v>
      </c>
      <c r="J79" s="22">
        <f>SUM(I79:I$109)</f>
        <v>51232.422404931487</v>
      </c>
      <c r="K79" s="22">
        <f t="shared" si="11"/>
        <v>75079.612737340969</v>
      </c>
      <c r="L79" s="33">
        <f t="shared" si="12"/>
        <v>12756.423697863451</v>
      </c>
      <c r="M79" s="22">
        <f>SUM(L79:L$109)</f>
        <v>72810.183909658881</v>
      </c>
    </row>
    <row r="80" spans="1:13">
      <c r="A80" s="35">
        <v>91</v>
      </c>
      <c r="B80" s="36">
        <v>182.72069999999999</v>
      </c>
      <c r="C80" s="31">
        <f t="shared" si="7"/>
        <v>0.81727930000000004</v>
      </c>
      <c r="D80" s="32">
        <f t="shared" si="13"/>
        <v>96533.131567629272</v>
      </c>
      <c r="E80" s="32">
        <f t="shared" si="8"/>
        <v>17638.601373229307</v>
      </c>
      <c r="G80" s="15">
        <f t="shared" si="9"/>
        <v>10204.803450952963</v>
      </c>
      <c r="H80" s="22">
        <f t="shared" si="10"/>
        <v>1841.7490820786174</v>
      </c>
      <c r="I80" s="22">
        <f>SUM(H80:H$109)</f>
        <v>9260.6181033462672</v>
      </c>
      <c r="J80" s="22">
        <f>SUM(I80:I$109)</f>
        <v>39825.390377017204</v>
      </c>
      <c r="K80" s="22">
        <f t="shared" si="11"/>
        <v>61861.475545530542</v>
      </c>
      <c r="L80" s="33">
        <f t="shared" si="12"/>
        <v>11164.675179644955</v>
      </c>
      <c r="M80" s="22">
        <f>SUM(L80:L$109)</f>
        <v>60053.76021179543</v>
      </c>
    </row>
    <row r="81" spans="1:13">
      <c r="A81" s="35">
        <v>92</v>
      </c>
      <c r="B81" s="36">
        <v>193.77529999999999</v>
      </c>
      <c r="C81" s="31">
        <f t="shared" si="7"/>
        <v>0.80622470000000002</v>
      </c>
      <c r="D81" s="32">
        <f t="shared" si="13"/>
        <v>78894.530194399966</v>
      </c>
      <c r="E81" s="32">
        <f t="shared" si="8"/>
        <v>15287.811256778914</v>
      </c>
      <c r="G81" s="15">
        <f t="shared" si="9"/>
        <v>8136.7557278365121</v>
      </c>
      <c r="H81" s="22">
        <f t="shared" si="10"/>
        <v>1557.3555092222819</v>
      </c>
      <c r="I81" s="22">
        <f>SUM(H81:H$109)</f>
        <v>7418.8690212676483</v>
      </c>
      <c r="J81" s="22">
        <f>SUM(I81:I$109)</f>
        <v>30564.77227367094</v>
      </c>
      <c r="K81" s="22">
        <f t="shared" si="11"/>
        <v>50311.478536033872</v>
      </c>
      <c r="L81" s="33">
        <f t="shared" si="12"/>
        <v>9629.4961893914733</v>
      </c>
      <c r="M81" s="22">
        <f>SUM(L81:L$109)</f>
        <v>48889.085032150477</v>
      </c>
    </row>
    <row r="82" spans="1:13">
      <c r="A82" s="35">
        <v>93</v>
      </c>
      <c r="B82" s="36">
        <v>205.17959999999999</v>
      </c>
      <c r="C82" s="31">
        <f t="shared" si="7"/>
        <v>0.79482039999999998</v>
      </c>
      <c r="D82" s="32">
        <f t="shared" si="13"/>
        <v>63606.718937621052</v>
      </c>
      <c r="E82" s="32">
        <f t="shared" si="8"/>
        <v>13050.801148933511</v>
      </c>
      <c r="G82" s="15">
        <f t="shared" si="9"/>
        <v>6400.0521420958758</v>
      </c>
      <c r="H82" s="22">
        <f t="shared" si="10"/>
        <v>1297.0471339313724</v>
      </c>
      <c r="I82" s="22">
        <f>SUM(H82:H$109)</f>
        <v>5861.513512045366</v>
      </c>
      <c r="J82" s="22">
        <f>SUM(I82:I$109)</f>
        <v>23145.903252403292</v>
      </c>
      <c r="K82" s="22">
        <f t="shared" si="11"/>
        <v>40364.491534688532</v>
      </c>
      <c r="L82" s="33">
        <f t="shared" si="12"/>
        <v>8180.3471120658578</v>
      </c>
      <c r="M82" s="22">
        <f>SUM(L82:L$109)</f>
        <v>39259.588842759003</v>
      </c>
    </row>
    <row r="83" spans="1:13">
      <c r="A83" s="35">
        <v>94</v>
      </c>
      <c r="B83" s="36">
        <v>216.93369999999999</v>
      </c>
      <c r="C83" s="31">
        <f t="shared" si="7"/>
        <v>0.78306629999999999</v>
      </c>
      <c r="D83" s="32">
        <f t="shared" si="13"/>
        <v>50555.91778868754</v>
      </c>
      <c r="E83" s="32">
        <f t="shared" si="8"/>
        <v>10967.282302795807</v>
      </c>
      <c r="G83" s="15">
        <f t="shared" si="9"/>
        <v>4962.8214669282943</v>
      </c>
      <c r="H83" s="22">
        <f t="shared" si="10"/>
        <v>1063.3928674624319</v>
      </c>
      <c r="I83" s="22">
        <f>SUM(H83:H$109)</f>
        <v>4564.4663781139934</v>
      </c>
      <c r="J83" s="22">
        <f>SUM(I83:I$109)</f>
        <v>17284.389740357921</v>
      </c>
      <c r="K83" s="22">
        <f t="shared" si="11"/>
        <v>31926.021203459233</v>
      </c>
      <c r="L83" s="33">
        <f t="shared" si="12"/>
        <v>6840.8471794626103</v>
      </c>
      <c r="M83" s="22">
        <f>SUM(L83:L$109)</f>
        <v>31079.241730693146</v>
      </c>
    </row>
    <row r="84" spans="1:13">
      <c r="A84" s="35">
        <v>95</v>
      </c>
      <c r="B84" s="36">
        <v>229.03749999999999</v>
      </c>
      <c r="C84" s="31">
        <f t="shared" si="7"/>
        <v>0.7709625</v>
      </c>
      <c r="D84" s="32">
        <f t="shared" si="13"/>
        <v>39588.635485891733</v>
      </c>
      <c r="E84" s="32">
        <f t="shared" si="8"/>
        <v>9067.2821000999284</v>
      </c>
      <c r="G84" s="15">
        <f t="shared" si="9"/>
        <v>3791.4324328469374</v>
      </c>
      <c r="H84" s="22">
        <f t="shared" si="10"/>
        <v>857.72483045103706</v>
      </c>
      <c r="I84" s="22">
        <f>SUM(H84:H$109)</f>
        <v>3501.0735106515644</v>
      </c>
      <c r="J84" s="22">
        <f>SUM(I84:I$109)</f>
        <v>12719.923362243931</v>
      </c>
      <c r="K84" s="22">
        <f t="shared" si="11"/>
        <v>24878.239144843556</v>
      </c>
      <c r="L84" s="33">
        <f t="shared" si="12"/>
        <v>5628.1323300303029</v>
      </c>
      <c r="M84" s="22">
        <f>SUM(L84:L$109)</f>
        <v>24238.394551230536</v>
      </c>
    </row>
    <row r="85" spans="1:13">
      <c r="A85" s="35">
        <v>96</v>
      </c>
      <c r="B85" s="36">
        <v>241.49109999999999</v>
      </c>
      <c r="C85" s="31">
        <f t="shared" si="7"/>
        <v>0.75850890000000004</v>
      </c>
      <c r="D85" s="32">
        <f t="shared" si="13"/>
        <v>30521.353385791805</v>
      </c>
      <c r="E85" s="32">
        <f t="shared" si="8"/>
        <v>7370.6352026235872</v>
      </c>
      <c r="G85" s="15">
        <f t="shared" si="9"/>
        <v>2851.7582702524464</v>
      </c>
      <c r="H85" s="22">
        <f t="shared" si="10"/>
        <v>680.22393089568004</v>
      </c>
      <c r="I85" s="22">
        <f>SUM(H85:H$109)</f>
        <v>2643.3486802005273</v>
      </c>
      <c r="J85" s="22">
        <f>SUM(I85:I$109)</f>
        <v>9218.8498515923675</v>
      </c>
      <c r="K85" s="22">
        <f t="shared" si="11"/>
        <v>19086.627546966425</v>
      </c>
      <c r="L85" s="33">
        <f t="shared" si="12"/>
        <v>4552.6933166007657</v>
      </c>
      <c r="M85" s="22">
        <f>SUM(L85:L$109)</f>
        <v>18610.262221200232</v>
      </c>
    </row>
    <row r="86" spans="1:13">
      <c r="A86" s="35">
        <v>97</v>
      </c>
      <c r="B86" s="36">
        <v>254.2945</v>
      </c>
      <c r="C86" s="31">
        <f t="shared" si="7"/>
        <v>0.74570550000000002</v>
      </c>
      <c r="D86" s="32">
        <f t="shared" si="13"/>
        <v>23150.718183168217</v>
      </c>
      <c r="E86" s="32">
        <f t="shared" si="8"/>
        <v>5887.1003050296713</v>
      </c>
      <c r="G86" s="15">
        <f t="shared" si="9"/>
        <v>2110.3258815952058</v>
      </c>
      <c r="H86" s="22">
        <f t="shared" si="10"/>
        <v>530.05942331133963</v>
      </c>
      <c r="I86" s="22">
        <f>SUM(H86:H$109)</f>
        <v>1963.1247493048463</v>
      </c>
      <c r="J86" s="22">
        <f>SUM(I86:I$109)</f>
        <v>6575.501171391842</v>
      </c>
      <c r="K86" s="22">
        <f t="shared" si="11"/>
        <v>14406.755514796476</v>
      </c>
      <c r="L86" s="33">
        <f t="shared" si="12"/>
        <v>3618.605347430067</v>
      </c>
      <c r="M86" s="22">
        <f>SUM(L86:L$109)</f>
        <v>14057.568904599468</v>
      </c>
    </row>
    <row r="87" spans="1:13">
      <c r="A87" s="35">
        <v>98</v>
      </c>
      <c r="B87" s="36">
        <v>267.4477</v>
      </c>
      <c r="C87" s="31">
        <f t="shared" si="7"/>
        <v>0.73255230000000005</v>
      </c>
      <c r="D87" s="32">
        <f t="shared" si="13"/>
        <v>17263.617878138546</v>
      </c>
      <c r="E87" s="32">
        <f t="shared" si="8"/>
        <v>4617.1148951870327</v>
      </c>
      <c r="G87" s="15">
        <f t="shared" si="9"/>
        <v>1535.2991382418477</v>
      </c>
      <c r="H87" s="22">
        <f t="shared" si="10"/>
        <v>405.57384573383928</v>
      </c>
      <c r="I87" s="22">
        <f>SUM(H87:H$109)</f>
        <v>1433.0653259935068</v>
      </c>
      <c r="J87" s="22">
        <f>SUM(I87:I$109)</f>
        <v>4612.3764220869953</v>
      </c>
      <c r="K87" s="22">
        <f t="shared" si="11"/>
        <v>10690.790986370579</v>
      </c>
      <c r="L87" s="33">
        <f t="shared" si="12"/>
        <v>2824.1435862748258</v>
      </c>
      <c r="M87" s="22">
        <f>SUM(L87:L$109)</f>
        <v>10438.963557169402</v>
      </c>
    </row>
    <row r="88" spans="1:13">
      <c r="A88" s="35">
        <v>99</v>
      </c>
      <c r="B88" s="36">
        <v>280.95060000000001</v>
      </c>
      <c r="C88" s="31">
        <f t="shared" si="7"/>
        <v>0.71904940000000006</v>
      </c>
      <c r="D88" s="32">
        <f t="shared" si="13"/>
        <v>12646.502982951513</v>
      </c>
      <c r="E88" s="32">
        <f t="shared" si="8"/>
        <v>3553.0426009620169</v>
      </c>
      <c r="G88" s="15">
        <f t="shared" si="9"/>
        <v>1097.2555267386183</v>
      </c>
      <c r="H88" s="22">
        <f t="shared" si="10"/>
        <v>304.49194492314024</v>
      </c>
      <c r="I88" s="22">
        <f>SUM(H88:H$109)</f>
        <v>1027.4914802596675</v>
      </c>
      <c r="J88" s="22">
        <f>SUM(I88:I$109)</f>
        <v>3179.3110960934896</v>
      </c>
      <c r="K88" s="22">
        <f t="shared" si="11"/>
        <v>7793.360776978283</v>
      </c>
      <c r="L88" s="33">
        <f t="shared" si="12"/>
        <v>2162.6827321828732</v>
      </c>
      <c r="M88" s="22">
        <f>SUM(L88:L$109)</f>
        <v>7614.8199708945722</v>
      </c>
    </row>
    <row r="89" spans="1:13">
      <c r="A89" s="35">
        <v>100</v>
      </c>
      <c r="B89" s="36">
        <v>294.8032</v>
      </c>
      <c r="C89" s="31">
        <f t="shared" si="7"/>
        <v>0.70519679999999996</v>
      </c>
      <c r="D89" s="32">
        <f t="shared" si="13"/>
        <v>9093.4603819894965</v>
      </c>
      <c r="E89" s="32">
        <f t="shared" si="8"/>
        <v>2680.7812196837267</v>
      </c>
      <c r="G89" s="15">
        <f t="shared" si="9"/>
        <v>769.73749087618273</v>
      </c>
      <c r="H89" s="22">
        <f t="shared" si="10"/>
        <v>224.13666234554134</v>
      </c>
      <c r="I89" s="22">
        <f>SUM(H89:H$109)</f>
        <v>722.99953533652717</v>
      </c>
      <c r="J89" s="22">
        <f>SUM(I89:I$109)</f>
        <v>2151.8196158338219</v>
      </c>
      <c r="K89" s="22">
        <f t="shared" si="11"/>
        <v>5576.4757253494263</v>
      </c>
      <c r="L89" s="33">
        <f t="shared" si="12"/>
        <v>1623.7908008196594</v>
      </c>
      <c r="M89" s="22">
        <f>SUM(L89:L$109)</f>
        <v>5452.137238711699</v>
      </c>
    </row>
    <row r="90" spans="1:13">
      <c r="A90" s="35">
        <v>101</v>
      </c>
      <c r="B90" s="36">
        <v>309.00569999999999</v>
      </c>
      <c r="C90" s="31">
        <f t="shared" si="7"/>
        <v>0.69099430000000006</v>
      </c>
      <c r="D90" s="32">
        <f t="shared" si="13"/>
        <v>6412.6791623057698</v>
      </c>
      <c r="E90" s="32">
        <f t="shared" si="8"/>
        <v>1981.554413423708</v>
      </c>
      <c r="G90" s="15">
        <f t="shared" si="9"/>
        <v>529.57699063991538</v>
      </c>
      <c r="H90" s="22">
        <f t="shared" si="10"/>
        <v>161.63435156368175</v>
      </c>
      <c r="I90" s="22">
        <f>SUM(H90:H$109)</f>
        <v>498.86287299098581</v>
      </c>
      <c r="J90" s="22">
        <f>SUM(I90:I$109)</f>
        <v>1428.8200804972935</v>
      </c>
      <c r="K90" s="22">
        <f t="shared" si="11"/>
        <v>3913.3298473463187</v>
      </c>
      <c r="L90" s="33">
        <f t="shared" si="12"/>
        <v>1194.403351184701</v>
      </c>
      <c r="M90" s="22">
        <f>SUM(L90:L$109)</f>
        <v>3828.3464378920412</v>
      </c>
    </row>
    <row r="91" spans="1:13">
      <c r="A91" s="35">
        <v>102</v>
      </c>
      <c r="B91" s="36">
        <v>323.55790000000002</v>
      </c>
      <c r="C91" s="31">
        <f t="shared" si="7"/>
        <v>0.67644210000000005</v>
      </c>
      <c r="D91" s="32">
        <f t="shared" si="13"/>
        <v>4431.1247488820618</v>
      </c>
      <c r="E91" s="32">
        <f t="shared" si="8"/>
        <v>1433.725418386307</v>
      </c>
      <c r="G91" s="15">
        <f t="shared" si="9"/>
        <v>357.00944579837562</v>
      </c>
      <c r="H91" s="22">
        <f t="shared" si="10"/>
        <v>114.09583268045512</v>
      </c>
      <c r="I91" s="22">
        <f>SUM(H91:H$109)</f>
        <v>337.22852142730409</v>
      </c>
      <c r="J91" s="22">
        <f>SUM(I91:I$109)</f>
        <v>929.95720750630824</v>
      </c>
      <c r="K91" s="22">
        <f t="shared" si="11"/>
        <v>2690.897942348196</v>
      </c>
      <c r="L91" s="33">
        <f t="shared" si="12"/>
        <v>859.9779221632507</v>
      </c>
      <c r="M91" s="22">
        <f>SUM(L91:L$109)</f>
        <v>2633.9430867073402</v>
      </c>
    </row>
    <row r="92" spans="1:13">
      <c r="A92" s="35">
        <v>103</v>
      </c>
      <c r="B92" s="36">
        <v>338.4599</v>
      </c>
      <c r="C92" s="31">
        <f t="shared" si="7"/>
        <v>0.66154010000000008</v>
      </c>
      <c r="D92" s="32">
        <f t="shared" si="13"/>
        <v>2997.3993304957548</v>
      </c>
      <c r="E92" s="32">
        <f t="shared" si="8"/>
        <v>1014.49947765966</v>
      </c>
      <c r="G92" s="15">
        <f t="shared" si="9"/>
        <v>235.60606754701405</v>
      </c>
      <c r="H92" s="22">
        <f t="shared" si="10"/>
        <v>78.764724758528203</v>
      </c>
      <c r="I92" s="22">
        <f>SUM(H92:H$109)</f>
        <v>223.13268874684891</v>
      </c>
      <c r="J92" s="22">
        <f>SUM(I92:I$109)</f>
        <v>592.72868607900409</v>
      </c>
      <c r="K92" s="22">
        <f t="shared" si="11"/>
        <v>1811.3574518125326</v>
      </c>
      <c r="L92" s="33">
        <f t="shared" si="12"/>
        <v>605.5492229751419</v>
      </c>
      <c r="M92" s="22">
        <f>SUM(L92:L$109)</f>
        <v>1773.9651645440892</v>
      </c>
    </row>
    <row r="93" spans="1:13">
      <c r="A93" s="35">
        <v>104</v>
      </c>
      <c r="B93" s="36">
        <v>353.71159999999998</v>
      </c>
      <c r="C93" s="31">
        <f t="shared" si="7"/>
        <v>0.64628839999999999</v>
      </c>
      <c r="D93" s="32">
        <f t="shared" si="13"/>
        <v>1982.8998528360949</v>
      </c>
      <c r="E93" s="32">
        <f t="shared" si="8"/>
        <v>701.37467958641969</v>
      </c>
      <c r="G93" s="15">
        <f t="shared" si="9"/>
        <v>152.06132827869115</v>
      </c>
      <c r="H93" s="22">
        <f t="shared" si="10"/>
        <v>53.125881579305975</v>
      </c>
      <c r="I93" s="22">
        <f>SUM(H93:H$109)</f>
        <v>144.3679639883207</v>
      </c>
      <c r="J93" s="22">
        <f>SUM(I93:I$109)</f>
        <v>369.59599733215526</v>
      </c>
      <c r="K93" s="22">
        <f t="shared" si="11"/>
        <v>1192.4402942477705</v>
      </c>
      <c r="L93" s="33">
        <f t="shared" si="12"/>
        <v>416.60455409475196</v>
      </c>
      <c r="M93" s="22">
        <f>SUM(L93:L$109)</f>
        <v>1168.4159415689473</v>
      </c>
    </row>
    <row r="94" spans="1:13">
      <c r="A94" s="35">
        <v>105</v>
      </c>
      <c r="B94" s="36">
        <v>369.31310000000002</v>
      </c>
      <c r="C94" s="31">
        <f t="shared" si="7"/>
        <v>0.63068689999999994</v>
      </c>
      <c r="D94" s="32">
        <f t="shared" si="13"/>
        <v>1281.5251732496752</v>
      </c>
      <c r="E94" s="32">
        <f t="shared" si="8"/>
        <v>473.28403446087464</v>
      </c>
      <c r="G94" s="15">
        <f t="shared" si="9"/>
        <v>95.878509809863488</v>
      </c>
      <c r="H94" s="22">
        <f t="shared" si="10"/>
        <v>34.974704641560969</v>
      </c>
      <c r="I94" s="22">
        <f>SUM(H94:H$109)</f>
        <v>91.242082409014785</v>
      </c>
      <c r="J94" s="22">
        <f>SUM(I94:I$109)</f>
        <v>225.22803334383451</v>
      </c>
      <c r="K94" s="22">
        <f t="shared" si="11"/>
        <v>766.90101118265295</v>
      </c>
      <c r="L94" s="33">
        <f t="shared" si="12"/>
        <v>279.75128533618914</v>
      </c>
      <c r="M94" s="22">
        <f>SUM(L94:L$109)</f>
        <v>751.81138747419527</v>
      </c>
    </row>
    <row r="95" spans="1:13">
      <c r="A95" s="35">
        <v>106</v>
      </c>
      <c r="B95" s="36">
        <v>385.26440000000002</v>
      </c>
      <c r="C95" s="31">
        <f t="shared" si="7"/>
        <v>0.61473559999999994</v>
      </c>
      <c r="D95" s="32">
        <f t="shared" si="13"/>
        <v>808.24113878880053</v>
      </c>
      <c r="E95" s="32">
        <f t="shared" si="8"/>
        <v>311.38653739078399</v>
      </c>
      <c r="G95" s="15">
        <f t="shared" si="9"/>
        <v>58.994458662051109</v>
      </c>
      <c r="H95" s="22">
        <f t="shared" si="10"/>
        <v>22.449577290112991</v>
      </c>
      <c r="I95" s="22">
        <f>SUM(H95:H$109)</f>
        <v>56.267377767453809</v>
      </c>
      <c r="J95" s="22">
        <f>SUM(I95:I$109)</f>
        <v>133.9859509348197</v>
      </c>
      <c r="K95" s="22">
        <f t="shared" si="11"/>
        <v>481.31503392843479</v>
      </c>
      <c r="L95" s="33">
        <f t="shared" si="12"/>
        <v>183.15820333173772</v>
      </c>
      <c r="M95" s="22">
        <f>SUM(L95:L$109)</f>
        <v>472.06010213800613</v>
      </c>
    </row>
    <row r="96" spans="1:13">
      <c r="A96" s="35">
        <v>107</v>
      </c>
      <c r="B96" s="36">
        <v>401.56549999999999</v>
      </c>
      <c r="C96" s="31">
        <f t="shared" si="7"/>
        <v>0.59843449999999998</v>
      </c>
      <c r="D96" s="32">
        <f t="shared" si="13"/>
        <v>496.85460139801654</v>
      </c>
      <c r="E96" s="32">
        <f t="shared" si="8"/>
        <v>199.51966643769521</v>
      </c>
      <c r="G96" s="15">
        <f t="shared" si="9"/>
        <v>35.381457504674323</v>
      </c>
      <c r="H96" s="22">
        <f t="shared" si="10"/>
        <v>14.033635118096754</v>
      </c>
      <c r="I96" s="22">
        <f>SUM(H96:H$109)</f>
        <v>33.817800477340825</v>
      </c>
      <c r="J96" s="22">
        <f>SUM(I96:I$109)</f>
        <v>77.718573167365932</v>
      </c>
      <c r="K96" s="22">
        <f t="shared" si="11"/>
        <v>294.43816184823123</v>
      </c>
      <c r="L96" s="33">
        <f t="shared" si="12"/>
        <v>116.78540172278943</v>
      </c>
      <c r="M96" s="22">
        <f>SUM(L96:L$109)</f>
        <v>288.90189880626843</v>
      </c>
    </row>
    <row r="97" spans="1:13">
      <c r="A97" s="35">
        <v>108</v>
      </c>
      <c r="B97" s="36">
        <v>418.21629999999999</v>
      </c>
      <c r="C97" s="31">
        <f t="shared" si="7"/>
        <v>0.58178370000000001</v>
      </c>
      <c r="D97" s="32">
        <f t="shared" si="13"/>
        <v>297.33493496032133</v>
      </c>
      <c r="E97" s="32">
        <f t="shared" si="8"/>
        <v>124.35031635984623</v>
      </c>
      <c r="G97" s="15">
        <f t="shared" si="9"/>
        <v>20.657058371786373</v>
      </c>
      <c r="H97" s="22">
        <f t="shared" si="10"/>
        <v>8.5331130522862573</v>
      </c>
      <c r="I97" s="22">
        <f>SUM(H97:H$109)</f>
        <v>19.78416535924406</v>
      </c>
      <c r="J97" s="22">
        <f>SUM(I97:I$109)</f>
        <v>43.900772690025086</v>
      </c>
      <c r="K97" s="22">
        <f t="shared" si="11"/>
        <v>175.34243243892362</v>
      </c>
      <c r="L97" s="33">
        <f t="shared" si="12"/>
        <v>72.431261602462669</v>
      </c>
      <c r="M97" s="22">
        <f>SUM(L97:L$109)</f>
        <v>172.11649708347895</v>
      </c>
    </row>
    <row r="98" spans="1:13">
      <c r="A98" s="35">
        <v>109</v>
      </c>
      <c r="B98" s="36">
        <v>435.21690000000001</v>
      </c>
      <c r="C98" s="31">
        <f t="shared" si="7"/>
        <v>0.56478309999999998</v>
      </c>
      <c r="D98" s="32">
        <f t="shared" si="13"/>
        <v>172.9846186004751</v>
      </c>
      <c r="E98" s="32">
        <f t="shared" si="8"/>
        <v>75.285829454981112</v>
      </c>
      <c r="G98" s="15">
        <f t="shared" si="9"/>
        <v>11.724819366491561</v>
      </c>
      <c r="H98" s="22">
        <f t="shared" si="10"/>
        <v>5.0402256383838973</v>
      </c>
      <c r="I98" s="22">
        <f>SUM(H98:H$109)</f>
        <v>11.251052306957797</v>
      </c>
      <c r="J98" s="22">
        <f>SUM(I98:I$109)</f>
        <v>24.116607330781015</v>
      </c>
      <c r="K98" s="22">
        <f t="shared" si="11"/>
        <v>101.51375267662763</v>
      </c>
      <c r="L98" s="33">
        <f t="shared" si="12"/>
        <v>43.638388182896435</v>
      </c>
      <c r="M98" s="22">
        <f>SUM(L98:L$109)</f>
        <v>99.685235481016349</v>
      </c>
    </row>
    <row r="99" spans="1:13">
      <c r="A99" s="35">
        <v>110</v>
      </c>
      <c r="B99" s="36">
        <v>452.56720000000001</v>
      </c>
      <c r="C99" s="31">
        <f t="shared" si="7"/>
        <v>0.54743279999999994</v>
      </c>
      <c r="D99" s="32">
        <f t="shared" si="13"/>
        <v>97.69878914549399</v>
      </c>
      <c r="E99" s="32">
        <f t="shared" si="8"/>
        <v>44.215267446966614</v>
      </c>
      <c r="G99" s="15">
        <f t="shared" si="9"/>
        <v>6.460468125606968</v>
      </c>
      <c r="H99" s="22">
        <f t="shared" si="10"/>
        <v>2.8879198144253788</v>
      </c>
      <c r="I99" s="22">
        <f>SUM(H99:H$109)</f>
        <v>6.210826668573902</v>
      </c>
      <c r="J99" s="22">
        <f>SUM(I99:I$109)</f>
        <v>12.865555023823228</v>
      </c>
      <c r="K99" s="22">
        <f t="shared" si="11"/>
        <v>57.053577529683764</v>
      </c>
      <c r="L99" s="33">
        <f t="shared" si="12"/>
        <v>25.503748927845432</v>
      </c>
      <c r="M99" s="22">
        <f>SUM(L99:L$109)</f>
        <v>56.046847298119907</v>
      </c>
    </row>
    <row r="100" spans="1:13">
      <c r="A100" s="35">
        <v>111</v>
      </c>
      <c r="B100" s="36">
        <v>470.26729999999998</v>
      </c>
      <c r="C100" s="31">
        <f t="shared" si="7"/>
        <v>0.52973270000000006</v>
      </c>
      <c r="D100" s="32">
        <f t="shared" si="13"/>
        <v>53.483521698527376</v>
      </c>
      <c r="E100" s="32">
        <f t="shared" si="8"/>
        <v>25.151551343657879</v>
      </c>
      <c r="G100" s="15">
        <f t="shared" si="9"/>
        <v>3.450411858840754</v>
      </c>
      <c r="H100" s="22">
        <f t="shared" si="10"/>
        <v>1.602705717552751</v>
      </c>
      <c r="I100" s="22">
        <f>SUM(H100:H$109)</f>
        <v>3.3229068541485232</v>
      </c>
      <c r="J100" s="22">
        <f>SUM(I100:I$109)</f>
        <v>6.6547283552493237</v>
      </c>
      <c r="K100" s="22">
        <f t="shared" si="11"/>
        <v>31.080643601008468</v>
      </c>
      <c r="L100" s="33">
        <f t="shared" si="12"/>
        <v>14.436863552077947</v>
      </c>
      <c r="M100" s="22">
        <f>SUM(L100:L$109)</f>
        <v>30.543098370274471</v>
      </c>
    </row>
    <row r="101" spans="1:13">
      <c r="A101" s="35">
        <v>112</v>
      </c>
      <c r="B101" s="36">
        <v>488.31720000000001</v>
      </c>
      <c r="C101" s="31">
        <f t="shared" si="7"/>
        <v>0.51168279999999999</v>
      </c>
      <c r="D101" s="32">
        <f t="shared" si="13"/>
        <v>28.331970354869497</v>
      </c>
      <c r="E101" s="32">
        <f t="shared" si="8"/>
        <v>13.83498843417288</v>
      </c>
      <c r="G101" s="15">
        <f t="shared" si="9"/>
        <v>1.783215600093397</v>
      </c>
      <c r="H101" s="22">
        <f t="shared" si="10"/>
        <v>0.8600900902113463</v>
      </c>
      <c r="I101" s="22">
        <f>SUM(H101:H$109)</f>
        <v>1.7202011365957728</v>
      </c>
      <c r="J101" s="22">
        <f>SUM(I101:I$109)</f>
        <v>3.3318215011008014</v>
      </c>
      <c r="K101" s="22">
        <f t="shared" si="11"/>
        <v>16.384118943951165</v>
      </c>
      <c r="L101" s="33">
        <f t="shared" si="12"/>
        <v>7.9024759203532762</v>
      </c>
      <c r="M101" s="22">
        <f>SUM(L101:L$109)</f>
        <v>16.106234818196523</v>
      </c>
    </row>
    <row r="102" spans="1:13">
      <c r="A102" s="35">
        <v>113</v>
      </c>
      <c r="B102" s="36">
        <v>506.71690000000001</v>
      </c>
      <c r="C102" s="31">
        <f t="shared" si="7"/>
        <v>0.49328309999999997</v>
      </c>
      <c r="D102" s="32">
        <f t="shared" si="13"/>
        <v>14.496981920696618</v>
      </c>
      <c r="E102" s="32">
        <f t="shared" si="8"/>
        <v>7.3458657382114358</v>
      </c>
      <c r="G102" s="15">
        <f t="shared" si="9"/>
        <v>0.89018609878972665</v>
      </c>
      <c r="H102" s="22">
        <f t="shared" si="10"/>
        <v>0.44553750084488186</v>
      </c>
      <c r="I102" s="22">
        <f>SUM(H102:H$109)</f>
        <v>0.86011104638442626</v>
      </c>
      <c r="J102" s="22">
        <f>SUM(I102:I$109)</f>
        <v>1.6116203645050282</v>
      </c>
      <c r="K102" s="22">
        <f t="shared" si="11"/>
        <v>8.3425768721067879</v>
      </c>
      <c r="L102" s="33">
        <f t="shared" si="12"/>
        <v>4.1754537115982941</v>
      </c>
      <c r="M102" s="22">
        <f>SUM(L102:L$109)</f>
        <v>8.2037588978432474</v>
      </c>
    </row>
    <row r="103" spans="1:13">
      <c r="A103" s="35">
        <v>114</v>
      </c>
      <c r="B103" s="36">
        <v>525.46630000000005</v>
      </c>
      <c r="C103" s="31">
        <f t="shared" si="7"/>
        <v>0.47453369999999995</v>
      </c>
      <c r="D103" s="32">
        <f t="shared" si="13"/>
        <v>7.1511161824851817</v>
      </c>
      <c r="E103" s="32">
        <f t="shared" si="8"/>
        <v>3.7576705612806136</v>
      </c>
      <c r="G103" s="15">
        <f t="shared" si="9"/>
        <v>0.42840366671990499</v>
      </c>
      <c r="H103" s="22">
        <f t="shared" si="10"/>
        <v>0.22234947842674968</v>
      </c>
      <c r="I103" s="22">
        <f>SUM(H103:H$109)</f>
        <v>0.41457354553954434</v>
      </c>
      <c r="J103" s="22">
        <f>SUM(I103:I$109)</f>
        <v>0.75150931812060195</v>
      </c>
      <c r="K103" s="22">
        <f t="shared" si="11"/>
        <v>4.0951777805759635</v>
      </c>
      <c r="L103" s="33">
        <f t="shared" si="12"/>
        <v>2.1254735062088401</v>
      </c>
      <c r="M103" s="22">
        <f>SUM(L103:L$109)</f>
        <v>4.0283051862449533</v>
      </c>
    </row>
    <row r="104" spans="1:13">
      <c r="A104" s="35">
        <v>115</v>
      </c>
      <c r="B104" s="36">
        <v>544.56539999999995</v>
      </c>
      <c r="C104" s="31">
        <f t="shared" si="7"/>
        <v>0.45543460000000002</v>
      </c>
      <c r="D104" s="32">
        <f t="shared" si="13"/>
        <v>3.3934456212045681</v>
      </c>
      <c r="E104" s="32">
        <f t="shared" si="8"/>
        <v>1.8479530720895141</v>
      </c>
      <c r="G104" s="15">
        <f t="shared" si="9"/>
        <v>0.19833363615820809</v>
      </c>
      <c r="H104" s="22">
        <f t="shared" si="10"/>
        <v>0.10668036319124141</v>
      </c>
      <c r="I104" s="22">
        <f>SUM(H104:H$109)</f>
        <v>0.19222406711279474</v>
      </c>
      <c r="J104" s="22">
        <f>SUM(I104:I$109)</f>
        <v>0.33693577258105761</v>
      </c>
      <c r="K104" s="22">
        <f t="shared" si="11"/>
        <v>1.933820352840965</v>
      </c>
      <c r="L104" s="33">
        <f t="shared" si="12"/>
        <v>1.0401697946137864</v>
      </c>
      <c r="M104" s="22">
        <f>SUM(L104:L$109)</f>
        <v>1.9028316800361134</v>
      </c>
    </row>
    <row r="105" spans="1:13">
      <c r="A105" s="35">
        <v>116</v>
      </c>
      <c r="B105" s="36">
        <v>564.01440000000002</v>
      </c>
      <c r="C105" s="31">
        <f t="shared" si="7"/>
        <v>0.43598559999999997</v>
      </c>
      <c r="D105" s="32">
        <f t="shared" si="13"/>
        <v>1.545492549115054</v>
      </c>
      <c r="E105" s="32">
        <f t="shared" si="8"/>
        <v>0.87168005279359773</v>
      </c>
      <c r="G105" s="15">
        <f t="shared" si="9"/>
        <v>8.8124878292935679E-2</v>
      </c>
      <c r="H105" s="22">
        <f t="shared" si="10"/>
        <v>4.9093815904093882E-2</v>
      </c>
      <c r="I105" s="22">
        <f>SUM(H105:H$109)</f>
        <v>8.5543703921553305E-2</v>
      </c>
      <c r="J105" s="22">
        <f>SUM(I105:I$109)</f>
        <v>0.1447117054682629</v>
      </c>
      <c r="K105" s="22">
        <f t="shared" si="11"/>
        <v>0.87643246131253061</v>
      </c>
      <c r="L105" s="33">
        <f t="shared" si="12"/>
        <v>0.48825501653485354</v>
      </c>
      <c r="M105" s="22">
        <f>SUM(L105:L$109)</f>
        <v>0.86266188542232669</v>
      </c>
    </row>
    <row r="106" spans="1:13">
      <c r="A106" s="35">
        <v>117</v>
      </c>
      <c r="B106" s="36">
        <v>583.81309999999996</v>
      </c>
      <c r="C106" s="31">
        <f t="shared" si="7"/>
        <v>0.41618690000000003</v>
      </c>
      <c r="D106" s="32">
        <f t="shared" si="13"/>
        <v>0.67381249632145623</v>
      </c>
      <c r="E106" s="32">
        <f t="shared" si="8"/>
        <v>0.39338056229616797</v>
      </c>
      <c r="G106" s="15">
        <f t="shared" si="9"/>
        <v>3.7484076036558567E-2</v>
      </c>
      <c r="H106" s="22">
        <f t="shared" si="10"/>
        <v>2.1615172871612878E-2</v>
      </c>
      <c r="I106" s="22">
        <f>SUM(H106:H$109)</f>
        <v>3.6449888017459409E-2</v>
      </c>
      <c r="J106" s="22">
        <f>SUM(I106:I$109)</f>
        <v>5.9168001546709571E-2</v>
      </c>
      <c r="K106" s="22">
        <f t="shared" si="11"/>
        <v>0.38024797185845532</v>
      </c>
      <c r="L106" s="33">
        <f t="shared" si="12"/>
        <v>0.21926979439974753</v>
      </c>
      <c r="M106" s="22">
        <f>SUM(L106:L$109)</f>
        <v>0.37440686888747327</v>
      </c>
    </row>
    <row r="107" spans="1:13">
      <c r="A107" s="35">
        <v>118</v>
      </c>
      <c r="B107" s="36">
        <v>603.96159999999998</v>
      </c>
      <c r="C107" s="31">
        <f t="shared" si="7"/>
        <v>0.39603840000000001</v>
      </c>
      <c r="D107" s="32">
        <f t="shared" si="13"/>
        <v>0.28043193402528827</v>
      </c>
      <c r="E107" s="32">
        <f t="shared" si="8"/>
        <v>0.16937011956500753</v>
      </c>
      <c r="G107" s="15">
        <f t="shared" si="9"/>
        <v>1.5219884297580095E-2</v>
      </c>
      <c r="H107" s="22">
        <f t="shared" si="10"/>
        <v>9.0794333554957279E-3</v>
      </c>
      <c r="I107" s="22">
        <f>SUM(H107:H$109)</f>
        <v>1.4834715145846529E-2</v>
      </c>
      <c r="J107" s="22">
        <f>SUM(I107:I$109)</f>
        <v>2.271811352925017E-2</v>
      </c>
      <c r="K107" s="22">
        <f t="shared" si="11"/>
        <v>0.15748225281155021</v>
      </c>
      <c r="L107" s="33">
        <f t="shared" si="12"/>
        <v>9.3946155642138526E-2</v>
      </c>
      <c r="M107" s="22">
        <f>SUM(L107:L$109)</f>
        <v>0.15513707448772573</v>
      </c>
    </row>
    <row r="108" spans="1:13">
      <c r="A108" s="35">
        <v>119</v>
      </c>
      <c r="B108" s="36">
        <v>624.45979999999997</v>
      </c>
      <c r="C108" s="31">
        <f t="shared" si="7"/>
        <v>0.37554019999999999</v>
      </c>
      <c r="D108" s="32">
        <f t="shared" si="13"/>
        <v>0.11106181446028073</v>
      </c>
      <c r="E108" s="32">
        <f t="shared" si="8"/>
        <v>6.9353638445504018E-2</v>
      </c>
      <c r="G108" s="15">
        <f t="shared" si="9"/>
        <v>5.8806425613646303E-3</v>
      </c>
      <c r="H108" s="22">
        <f t="shared" si="10"/>
        <v>3.6271651972979648E-3</v>
      </c>
      <c r="I108" s="22">
        <f>SUM(H108:H$109)</f>
        <v>5.7552817903508014E-3</v>
      </c>
      <c r="J108" s="22">
        <f>SUM(I108:I$109)</f>
        <v>7.8833983834036385E-3</v>
      </c>
      <c r="K108" s="22">
        <f t="shared" si="11"/>
        <v>6.2064780312701927E-2</v>
      </c>
      <c r="L108" s="33">
        <f t="shared" si="12"/>
        <v>3.8281396765583446E-2</v>
      </c>
      <c r="M108" s="22">
        <f>SUM(L108:L$109)</f>
        <v>6.1190918845587201E-2</v>
      </c>
    </row>
    <row r="109" spans="1:13">
      <c r="A109" s="35">
        <v>120</v>
      </c>
      <c r="B109" s="36">
        <v>1000</v>
      </c>
      <c r="C109" s="31">
        <f t="shared" si="7"/>
        <v>0</v>
      </c>
      <c r="D109" s="32">
        <f t="shared" si="13"/>
        <v>4.1708176014776714E-2</v>
      </c>
      <c r="E109" s="32">
        <f t="shared" si="8"/>
        <v>4.1708176014776714E-2</v>
      </c>
      <c r="G109" s="15">
        <f t="shared" si="9"/>
        <v>2.1545538376813514E-3</v>
      </c>
      <c r="H109" s="22">
        <f t="shared" si="10"/>
        <v>2.1281165930528371E-3</v>
      </c>
      <c r="I109" s="22">
        <f>SUM(H109:H$109)</f>
        <v>2.1281165930528371E-3</v>
      </c>
      <c r="J109" s="22">
        <f>SUM(I109:I$109)</f>
        <v>2.1281165930528371E-3</v>
      </c>
      <c r="K109" s="22">
        <f t="shared" si="11"/>
        <v>2.3194123328604786E-2</v>
      </c>
      <c r="L109" s="33">
        <f t="shared" si="12"/>
        <v>2.2909522080003755E-2</v>
      </c>
      <c r="M109" s="22">
        <f>SUM(L109:L$109)</f>
        <v>2.2909522080003755E-2</v>
      </c>
    </row>
    <row r="110" spans="1:13">
      <c r="A110" s="35">
        <v>121</v>
      </c>
      <c r="B110" s="36"/>
      <c r="C110" s="31"/>
      <c r="D110" s="32"/>
      <c r="E110" s="32"/>
      <c r="G110" s="15"/>
      <c r="J110" s="22"/>
      <c r="K110" s="22"/>
    </row>
    <row r="111" spans="1:13">
      <c r="A111" s="35">
        <v>122</v>
      </c>
      <c r="B111" s="36"/>
      <c r="C111" s="31"/>
      <c r="D111" s="32"/>
      <c r="E111" s="32"/>
      <c r="G111" s="15"/>
      <c r="J111" s="22"/>
    </row>
    <row r="112" spans="1:13">
      <c r="A112" s="35">
        <v>123</v>
      </c>
      <c r="B112" s="36"/>
      <c r="C112" s="31"/>
      <c r="D112" s="32"/>
      <c r="E112" s="32"/>
      <c r="G112" s="15"/>
    </row>
    <row r="113" spans="1:7">
      <c r="A113" s="35">
        <v>124</v>
      </c>
      <c r="B113" s="36"/>
      <c r="C113" s="31"/>
      <c r="D113" s="32"/>
      <c r="E113" s="32"/>
      <c r="G113" s="15"/>
    </row>
    <row r="114" spans="1:7">
      <c r="A114" s="35">
        <v>125</v>
      </c>
      <c r="B114" s="36"/>
      <c r="C114" s="31"/>
      <c r="D114" s="32"/>
      <c r="E114" s="32"/>
      <c r="G114" s="15"/>
    </row>
    <row r="115" spans="1:7" ht="15.75" thickBot="1">
      <c r="A115" s="38">
        <v>126</v>
      </c>
      <c r="B115" s="39"/>
      <c r="C115" s="31"/>
      <c r="D115" s="32"/>
      <c r="E115" s="32"/>
      <c r="G115" s="15"/>
    </row>
    <row r="116" spans="1:7">
      <c r="A116" s="20"/>
      <c r="B116" s="40"/>
      <c r="G116" s="15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37"/>
  <sheetViews>
    <sheetView workbookViewId="0">
      <selection activeCell="A3" sqref="A3:B3"/>
    </sheetView>
  </sheetViews>
  <sheetFormatPr baseColWidth="10" defaultRowHeight="15"/>
  <cols>
    <col min="2" max="2" width="12.85546875" bestFit="1" customWidth="1"/>
    <col min="7" max="7" width="15.7109375" customWidth="1"/>
  </cols>
  <sheetData>
    <row r="1" spans="1:20">
      <c r="A1" s="43" t="s">
        <v>2</v>
      </c>
      <c r="B1" s="14"/>
      <c r="C1" s="14"/>
      <c r="G1" s="34"/>
      <c r="H1" s="16" t="s">
        <v>4</v>
      </c>
      <c r="I1" s="17">
        <v>2.5000000000000001E-2</v>
      </c>
      <c r="L1" s="18" t="s">
        <v>5</v>
      </c>
      <c r="M1">
        <v>1.02</v>
      </c>
      <c r="O1" s="19" t="s">
        <v>29</v>
      </c>
      <c r="P1">
        <v>35</v>
      </c>
      <c r="Q1" s="19" t="s">
        <v>7</v>
      </c>
      <c r="R1">
        <v>20</v>
      </c>
    </row>
    <row r="2" spans="1:20" ht="15.75" thickBot="1">
      <c r="A2" s="20"/>
      <c r="B2" s="21"/>
      <c r="C2" s="21"/>
      <c r="G2" s="34"/>
      <c r="H2" s="22"/>
      <c r="I2" s="22"/>
      <c r="O2" s="19" t="s">
        <v>8</v>
      </c>
      <c r="P2">
        <v>20</v>
      </c>
    </row>
    <row r="3" spans="1:20" ht="15.75" thickBot="1">
      <c r="A3" s="23" t="s">
        <v>58</v>
      </c>
      <c r="B3" s="24" t="s">
        <v>59</v>
      </c>
      <c r="C3" s="25" t="s">
        <v>30</v>
      </c>
      <c r="D3" s="25" t="s">
        <v>31</v>
      </c>
      <c r="E3" s="25" t="s">
        <v>32</v>
      </c>
      <c r="F3" s="44"/>
      <c r="G3" s="45" t="s">
        <v>33</v>
      </c>
      <c r="H3" s="27" t="s">
        <v>34</v>
      </c>
      <c r="I3" s="27" t="s">
        <v>35</v>
      </c>
      <c r="J3" s="28" t="s">
        <v>36</v>
      </c>
      <c r="K3" s="28" t="s">
        <v>37</v>
      </c>
      <c r="L3" s="28" t="s">
        <v>38</v>
      </c>
      <c r="M3" s="28" t="s">
        <v>39</v>
      </c>
      <c r="O3" s="41" t="s">
        <v>40</v>
      </c>
      <c r="P3" s="41" t="s">
        <v>41</v>
      </c>
      <c r="Q3" s="41" t="s">
        <v>42</v>
      </c>
      <c r="R3" s="42" t="s">
        <v>43</v>
      </c>
    </row>
    <row r="4" spans="1:20">
      <c r="A4" s="29">
        <v>15</v>
      </c>
      <c r="B4" s="30">
        <v>0.2959</v>
      </c>
      <c r="C4" s="31">
        <f>1-(B4/1000)</f>
        <v>0.99970409999999998</v>
      </c>
      <c r="D4" s="32">
        <f>1000000</f>
        <v>1000000</v>
      </c>
      <c r="E4" s="32">
        <f>D4-D5</f>
        <v>295.90000000002328</v>
      </c>
      <c r="F4" s="32"/>
      <c r="G4" s="34">
        <f>D4*((1+$I$1)^-A4)</f>
        <v>690465.55683898577</v>
      </c>
      <c r="H4" s="22">
        <f>E4*((1+$I$1)^-(A4+0.5))</f>
        <v>201.80180739669399</v>
      </c>
      <c r="I4" s="22">
        <f>SUM(H4:H$115)</f>
        <v>136894.50574527419</v>
      </c>
      <c r="J4" s="22">
        <f>SUM(I4:I$115)</f>
        <v>8627191.2002182268</v>
      </c>
      <c r="K4" s="22">
        <f>G4*($M$1^A4)</f>
        <v>929275.73165293038</v>
      </c>
      <c r="L4" s="33">
        <f>($M$1^A4)*H4</f>
        <v>271.59866319179451</v>
      </c>
      <c r="M4" s="22">
        <f>SUM(L4:L$115)</f>
        <v>660981.6717026704</v>
      </c>
      <c r="O4" s="34">
        <f>LOOKUP($P$1,A4:A115,I4:I115)/LOOKUP($P$1,A4:A115,G4:G115)</f>
        <v>0.31615100118399664</v>
      </c>
      <c r="P4" s="34">
        <f>(LOOKUP($P$1,$A$4:$A$115,$I$4:$I$115)-LOOKUP($P$1+$P$2,$A$4:$A$115,$I$4:$I$115))/LOOKUP($P$1,A4:A115,$G$4:$G$115)</f>
        <v>2.1965364321396813E-2</v>
      </c>
      <c r="Q4" s="34">
        <f>LOOKUP($P$1+$R$1,$A$4:$A$115,$I$4:$I$115)/LOOKUP($P$1,$A$4:$A$115,$G$4:$G$115)</f>
        <v>0.29418563686259985</v>
      </c>
      <c r="R4" s="34">
        <f>(LOOKUP($P$1+$R$1,$A$4:$A$115,$I$4:$I$115)-LOOKUP($P$1+$P$2+$R$1,$A$4:$A$115,$I$4:$I$115))/LOOKUP($P$1,$A$4:$A$115,$G$4:$G$115)</f>
        <v>7.3822292008331819E-2</v>
      </c>
    </row>
    <row r="5" spans="1:20" ht="15.75" thickBot="1">
      <c r="A5" s="35">
        <v>16</v>
      </c>
      <c r="B5" s="36">
        <v>0.33169999999999999</v>
      </c>
      <c r="C5" s="31">
        <f t="shared" ref="C5:C68" si="0">1-(B5/1000)</f>
        <v>0.99966829999999995</v>
      </c>
      <c r="D5" s="32">
        <f>D4*C4</f>
        <v>999704.1</v>
      </c>
      <c r="E5" s="32">
        <f t="shared" ref="E5:E68" si="1">D5-D6</f>
        <v>331.60184997005854</v>
      </c>
      <c r="F5" s="32"/>
      <c r="G5" s="34">
        <f t="shared" ref="G5:G68" si="2">D5*((1+$I$1)^-A5)</f>
        <v>673425.60788362648</v>
      </c>
      <c r="H5" s="22">
        <f t="shared" ref="H5:H68" si="3">E5*((1+$I$1)^-(A5+0.5))</f>
        <v>220.63436942289309</v>
      </c>
      <c r="I5" s="22">
        <f>SUM(H5:H$115)</f>
        <v>136692.70393787749</v>
      </c>
      <c r="J5" s="22">
        <f>SUM(I5:I$115)</f>
        <v>8490296.6944729537</v>
      </c>
      <c r="K5" s="22">
        <f t="shared" ref="K5:K68" si="4">G5*($M$1^A5)</f>
        <v>924469.04794459825</v>
      </c>
      <c r="L5" s="33">
        <f t="shared" ref="L5:L68" si="5">($M$1^A5)*H5</f>
        <v>302.88370839542887</v>
      </c>
      <c r="M5" s="22">
        <f>SUM(L5:L$115)</f>
        <v>660710.07303947851</v>
      </c>
    </row>
    <row r="6" spans="1:20" ht="15.75" thickBot="1">
      <c r="A6" s="35">
        <v>17</v>
      </c>
      <c r="B6" s="36">
        <v>0.3427</v>
      </c>
      <c r="C6" s="31">
        <f t="shared" si="0"/>
        <v>0.99965729999999997</v>
      </c>
      <c r="D6" s="32">
        <f t="shared" ref="D6:D69" si="6">D5*C5</f>
        <v>999372.49815002992</v>
      </c>
      <c r="E6" s="32">
        <f t="shared" si="1"/>
        <v>342.4849551160587</v>
      </c>
      <c r="F6" s="32"/>
      <c r="G6" s="34">
        <f t="shared" si="2"/>
        <v>656782.66596047953</v>
      </c>
      <c r="H6" s="22">
        <f t="shared" si="3"/>
        <v>222.31760436001389</v>
      </c>
      <c r="I6" s="22">
        <f>SUM(H6:H$115)</f>
        <v>136472.06956845458</v>
      </c>
      <c r="J6" s="22">
        <f>SUM(I6:I$115)</f>
        <v>8353603.9905350739</v>
      </c>
      <c r="K6" s="22">
        <f t="shared" si="4"/>
        <v>919654.29228548589</v>
      </c>
      <c r="L6" s="33">
        <f t="shared" si="5"/>
        <v>311.29831784052578</v>
      </c>
      <c r="M6" s="22">
        <f>SUM(L6:L$115)</f>
        <v>660407.18933108309</v>
      </c>
      <c r="O6" s="41" t="s">
        <v>44</v>
      </c>
      <c r="P6" s="41" t="s">
        <v>45</v>
      </c>
      <c r="Q6" s="41" t="s">
        <v>46</v>
      </c>
      <c r="R6" s="42" t="s">
        <v>47</v>
      </c>
      <c r="S6" s="41" t="s">
        <v>48</v>
      </c>
      <c r="T6" s="42" t="s">
        <v>49</v>
      </c>
    </row>
    <row r="7" spans="1:20">
      <c r="A7" s="35">
        <v>18</v>
      </c>
      <c r="B7" s="36">
        <v>0.3392</v>
      </c>
      <c r="C7" s="31">
        <f t="shared" si="0"/>
        <v>0.99966080000000002</v>
      </c>
      <c r="D7" s="32">
        <f t="shared" si="6"/>
        <v>999030.01319491386</v>
      </c>
      <c r="E7" s="32">
        <f t="shared" si="1"/>
        <v>338.87098047567997</v>
      </c>
      <c r="F7" s="32"/>
      <c r="G7" s="34">
        <f t="shared" si="2"/>
        <v>640543.98686912667</v>
      </c>
      <c r="H7" s="22">
        <f t="shared" si="3"/>
        <v>214.60649888438013</v>
      </c>
      <c r="I7" s="22">
        <f>SUM(H7:H$115)</f>
        <v>136249.75196409458</v>
      </c>
      <c r="J7" s="22">
        <f>SUM(I7:I$115)</f>
        <v>8217131.9209666187</v>
      </c>
      <c r="K7" s="22">
        <f t="shared" si="4"/>
        <v>914854.54565337545</v>
      </c>
      <c r="L7" s="33">
        <f t="shared" si="5"/>
        <v>306.51092673709746</v>
      </c>
      <c r="M7" s="22">
        <f>SUM(L7:L$115)</f>
        <v>660095.89101324265</v>
      </c>
      <c r="O7" s="34">
        <f>LOOKUP($P$1,$A$4:$A$115,$J$4:$J$115)/LOOKUP($P$1,$A$4:$A$115,$G$4:$G$115)</f>
        <v>14.211712864677501</v>
      </c>
      <c r="P7" s="34">
        <f>(LOOKUP($P$1,$A$4:$A$115,$J$4:$J$115)-LOOKUP($P$1+$P$2,$A$4:$A$115,$J$4:$J$115)-($P$2*LOOKUP($P$1+$P$2,$A$4:$A$115,$I$4:$I$115)))/LOOKUP($P$1,$A$4:$A$115,$G$4:$G$115)</f>
        <v>0.255910889947979</v>
      </c>
      <c r="Q7" s="34">
        <f>LOOKUP($P$1+$R$1,$A$4:$A$115,$J$4:$J$115)/LOOKUP($P$1,$A$4:$A$115,$G$4:$G$115)</f>
        <v>8.0720892374775257</v>
      </c>
      <c r="R7" s="34">
        <f>(LOOKUP($P$1+$R$1,$A$4:$A$115,$J$4:$J$115)-LOOKUP($P$1+$R$1+$P$2,$A$4:$A$115,$J$4:$J$115)-($P$2*LOOKUP($P$1+$R$1+$P$2,$A$4:$A$115,$I$4:$I$115)))/LOOKUP($P$1,$A$4:$A$115,$G$4:$G$115)</f>
        <v>0.96980125939199902</v>
      </c>
      <c r="S7" s="34">
        <f>(($P$2*LOOKUP($P$1,$A$4:$A$115,$I$4:$I$115))-LOOKUP($P$1+1,$A$4:$A$115,$J$4:$J$115)+(LOOKUP($P$1+$P$2+1,$A$4:$A$115,$J$4:$J$115)))/LOOKUP($P$1,$A$4:$A$115,$G$4:$G$115)</f>
        <v>0.20536176080135687</v>
      </c>
      <c r="T7" s="34">
        <f>(($P$2*LOOKUP($P$1+$R$1,$A$4:$A$115,$I$4:$I$115))-LOOKUP($P$1+$R$1+1,$A$4:$A$115,$J$4:$J$115)+(LOOKUP($P$1+$R$1+$P$2+1,$A$4:$A$115,$J$4:$J$115)))/LOOKUP($P$1,$A$4:$A$115,$G$4:$G$115)</f>
        <v>0.58046687278296738</v>
      </c>
    </row>
    <row r="8" spans="1:20" ht="15.75" thickBot="1">
      <c r="A8" s="35">
        <v>19</v>
      </c>
      <c r="B8" s="36">
        <v>0.33029999999999998</v>
      </c>
      <c r="C8" s="31">
        <f t="shared" si="0"/>
        <v>0.99966969999999999</v>
      </c>
      <c r="D8" s="32">
        <f t="shared" si="6"/>
        <v>998691.14221443818</v>
      </c>
      <c r="E8" s="32">
        <f t="shared" si="1"/>
        <v>329.86768427339848</v>
      </c>
      <c r="F8" s="32"/>
      <c r="G8" s="34">
        <f t="shared" si="2"/>
        <v>624708.98960856651</v>
      </c>
      <c r="H8" s="22">
        <f t="shared" si="3"/>
        <v>203.80948731619611</v>
      </c>
      <c r="I8" s="22">
        <f>SUM(H8:H$115)</f>
        <v>136035.1454652102</v>
      </c>
      <c r="J8" s="22">
        <f>SUM(I8:I$115)</f>
        <v>8080882.1690025246</v>
      </c>
      <c r="K8" s="22">
        <f t="shared" si="4"/>
        <v>910083.03564031178</v>
      </c>
      <c r="L8" s="33">
        <f t="shared" si="5"/>
        <v>296.91193818939706</v>
      </c>
      <c r="M8" s="22">
        <f>SUM(L8:L$115)</f>
        <v>659789.38008650555</v>
      </c>
    </row>
    <row r="9" spans="1:20" ht="15.75" thickBot="1">
      <c r="A9" s="35">
        <v>20</v>
      </c>
      <c r="B9" s="36">
        <v>0.32619999999999999</v>
      </c>
      <c r="C9" s="31">
        <f t="shared" si="0"/>
        <v>0.99967379999999995</v>
      </c>
      <c r="D9" s="32">
        <f t="shared" si="6"/>
        <v>998361.27453016478</v>
      </c>
      <c r="E9" s="32">
        <f t="shared" si="1"/>
        <v>325.66544775175862</v>
      </c>
      <c r="F9" s="32"/>
      <c r="G9" s="34">
        <f t="shared" si="2"/>
        <v>609270.87632126722</v>
      </c>
      <c r="H9" s="22">
        <f t="shared" si="3"/>
        <v>196.30548885103741</v>
      </c>
      <c r="I9" s="22">
        <f>SUM(H9:H$115)</f>
        <v>135831.33597789399</v>
      </c>
      <c r="J9" s="22">
        <f>SUM(I9:I$115)</f>
        <v>7944847.0235373145</v>
      </c>
      <c r="K9" s="22">
        <f t="shared" si="4"/>
        <v>905344.47211503692</v>
      </c>
      <c r="L9" s="33">
        <f t="shared" si="5"/>
        <v>291.69962997445691</v>
      </c>
      <c r="M9" s="22">
        <f>SUM(L9:L$115)</f>
        <v>659492.46814831614</v>
      </c>
      <c r="O9" s="41" t="s">
        <v>50</v>
      </c>
      <c r="P9" s="41" t="s">
        <v>51</v>
      </c>
      <c r="Q9" s="41" t="s">
        <v>52</v>
      </c>
      <c r="R9" s="41" t="s">
        <v>53</v>
      </c>
    </row>
    <row r="10" spans="1:20">
      <c r="A10" s="35">
        <v>21</v>
      </c>
      <c r="B10" s="36">
        <v>0.33639999999999998</v>
      </c>
      <c r="C10" s="31">
        <f t="shared" si="0"/>
        <v>0.99966359999999999</v>
      </c>
      <c r="D10" s="32">
        <f t="shared" si="6"/>
        <v>998035.60908241302</v>
      </c>
      <c r="E10" s="32">
        <f t="shared" si="1"/>
        <v>335.73917889536824</v>
      </c>
      <c r="F10" s="32"/>
      <c r="G10" s="34">
        <f t="shared" si="2"/>
        <v>594216.71430381585</v>
      </c>
      <c r="H10" s="22">
        <f t="shared" si="3"/>
        <v>197.44171651627187</v>
      </c>
      <c r="I10" s="22">
        <f>SUM(H10:H$115)</f>
        <v>135635.03048904298</v>
      </c>
      <c r="J10" s="22">
        <f>SUM(I10:I$115)</f>
        <v>7809015.6875594212</v>
      </c>
      <c r="K10" s="22">
        <f t="shared" si="4"/>
        <v>900634.27485190018</v>
      </c>
      <c r="L10" s="33">
        <f t="shared" si="5"/>
        <v>299.25576460514759</v>
      </c>
      <c r="M10" s="22">
        <f>SUM(L10:L$115)</f>
        <v>659200.76851834171</v>
      </c>
      <c r="O10">
        <f>LOOKUP($P$1,$A$4:$A$115,$M$4:$M$115)/LOOKUP($P$1,$A$4:$A$115,$K$4:$K$115)</f>
        <v>0.78200756996392728</v>
      </c>
      <c r="P10">
        <f>(LOOKUP($P$1,$A$4:$A$115,$M$4:$M$115)-LOOKUP($P$1+$P$2,$A$4:$A$115,$M$4:$M$115))/LOOKUP($P$1,$A$4:$A$115,$K$4:$K$115)</f>
        <v>2.7301598959306797E-2</v>
      </c>
      <c r="Q10">
        <f>LOOKUP($P$1+$R$1,$A$4:$A$115,$M$4:$M$115)/(LOOKUP($P$1,$A$4:$A$115,$K$4:$K$115)*($M$1^$R$1))</f>
        <v>0.50789548341159063</v>
      </c>
      <c r="R10">
        <f>(LOOKUP($P$1+$R$1,$A$4:$A$115,$M$4:$M$115)-LOOKUP($P$1+$P$2+$R$1,$A$4:$A$115,$M$4:$M$115))/(LOOKUP($P$1,$A$4:$A$115,$K$4:$K$115)*($M$1^$R$1))</f>
        <v>9.4440822550096254E-2</v>
      </c>
    </row>
    <row r="11" spans="1:20">
      <c r="A11" s="35">
        <v>22</v>
      </c>
      <c r="B11" s="36">
        <v>0.36130000000000001</v>
      </c>
      <c r="C11" s="31">
        <f t="shared" si="0"/>
        <v>0.99963869999999999</v>
      </c>
      <c r="D11" s="32">
        <f t="shared" si="6"/>
        <v>997699.86990351765</v>
      </c>
      <c r="E11" s="32">
        <f t="shared" si="1"/>
        <v>360.46896299615037</v>
      </c>
      <c r="F11" s="32"/>
      <c r="G11" s="34">
        <f t="shared" si="2"/>
        <v>579528.60468402354</v>
      </c>
      <c r="H11" s="22">
        <f t="shared" si="3"/>
        <v>206.81446260396447</v>
      </c>
      <c r="I11" s="22">
        <f>SUM(H11:H$115)</f>
        <v>135437.58877252671</v>
      </c>
      <c r="J11" s="22">
        <f>SUM(I11:I$115)</f>
        <v>7673380.6570703788</v>
      </c>
      <c r="K11" s="22">
        <f t="shared" si="4"/>
        <v>895939.44147461164</v>
      </c>
      <c r="L11" s="33">
        <f t="shared" si="5"/>
        <v>319.7309548081675</v>
      </c>
      <c r="M11" s="22">
        <f>SUM(L11:L$115)</f>
        <v>658901.51275373646</v>
      </c>
    </row>
    <row r="12" spans="1:20">
      <c r="A12" s="35">
        <v>23</v>
      </c>
      <c r="B12" s="36">
        <v>0.39100000000000001</v>
      </c>
      <c r="C12" s="31">
        <f t="shared" si="0"/>
        <v>0.99960899999999997</v>
      </c>
      <c r="D12" s="32">
        <f t="shared" si="6"/>
        <v>997339.4009405215</v>
      </c>
      <c r="E12" s="32">
        <f t="shared" si="1"/>
        <v>389.95970576780383</v>
      </c>
      <c r="F12" s="32"/>
      <c r="G12" s="34">
        <f t="shared" si="2"/>
        <v>565189.48390161095</v>
      </c>
      <c r="H12" s="22">
        <f t="shared" si="3"/>
        <v>218.27746295724234</v>
      </c>
      <c r="I12" s="22">
        <f>SUM(H12:H$115)</f>
        <v>135230.77430992274</v>
      </c>
      <c r="J12" s="22">
        <f>SUM(I12:I$115)</f>
        <v>7537943.0682978509</v>
      </c>
      <c r="K12" s="22">
        <f t="shared" si="4"/>
        <v>891246.88129316573</v>
      </c>
      <c r="L12" s="33">
        <f t="shared" si="5"/>
        <v>344.20157072684037</v>
      </c>
      <c r="M12" s="22">
        <f>SUM(L12:L$115)</f>
        <v>658581.78179892839</v>
      </c>
    </row>
    <row r="13" spans="1:20">
      <c r="A13" s="35">
        <v>24</v>
      </c>
      <c r="B13" s="36">
        <v>0.42130000000000001</v>
      </c>
      <c r="C13" s="31">
        <f t="shared" si="0"/>
        <v>0.99957870000000004</v>
      </c>
      <c r="D13" s="32">
        <f t="shared" si="6"/>
        <v>996949.4412347537</v>
      </c>
      <c r="E13" s="32">
        <f t="shared" si="1"/>
        <v>420.0147995922016</v>
      </c>
      <c r="F13" s="32"/>
      <c r="G13" s="34">
        <f t="shared" si="2"/>
        <v>551188.77542771259</v>
      </c>
      <c r="H13" s="22">
        <f t="shared" si="3"/>
        <v>229.36644917589865</v>
      </c>
      <c r="I13" s="22">
        <f>SUM(H13:H$115)</f>
        <v>135012.49684696549</v>
      </c>
      <c r="J13" s="22">
        <f>SUM(I13:I$115)</f>
        <v>7402712.2939879289</v>
      </c>
      <c r="K13" s="22">
        <f t="shared" si="4"/>
        <v>886552.55789056758</v>
      </c>
      <c r="L13" s="33">
        <f t="shared" si="5"/>
        <v>368.92154063438142</v>
      </c>
      <c r="M13" s="22">
        <f>SUM(L13:L$115)</f>
        <v>658237.58022820146</v>
      </c>
      <c r="O13" s="37"/>
      <c r="P13" s="37"/>
    </row>
    <row r="14" spans="1:20">
      <c r="A14" s="35">
        <v>25</v>
      </c>
      <c r="B14" s="36">
        <v>0.45140000000000002</v>
      </c>
      <c r="C14" s="31">
        <f t="shared" si="0"/>
        <v>0.99954860000000001</v>
      </c>
      <c r="D14" s="32">
        <f t="shared" si="6"/>
        <v>996529.4264351615</v>
      </c>
      <c r="E14" s="32">
        <f t="shared" si="1"/>
        <v>449.83338309277315</v>
      </c>
      <c r="F14" s="32"/>
      <c r="G14" s="34">
        <f t="shared" si="2"/>
        <v>537518.59472841455</v>
      </c>
      <c r="H14" s="22">
        <f t="shared" si="3"/>
        <v>239.65865337787474</v>
      </c>
      <c r="I14" s="22">
        <f>SUM(H14:H$115)</f>
        <v>134783.13039778959</v>
      </c>
      <c r="J14" s="22">
        <f>SUM(I14:I$115)</f>
        <v>7267699.7971409624</v>
      </c>
      <c r="K14" s="22">
        <f t="shared" si="4"/>
        <v>881856.22864769446</v>
      </c>
      <c r="L14" s="33">
        <f t="shared" si="5"/>
        <v>393.18542335708611</v>
      </c>
      <c r="M14" s="22">
        <f>SUM(L14:L$115)</f>
        <v>657868.65868756711</v>
      </c>
    </row>
    <row r="15" spans="1:20">
      <c r="A15" s="35">
        <v>26</v>
      </c>
      <c r="B15" s="36">
        <v>0.4819</v>
      </c>
      <c r="C15" s="31">
        <f t="shared" si="0"/>
        <v>0.99951809999999996</v>
      </c>
      <c r="D15" s="32">
        <f t="shared" si="6"/>
        <v>996079.59305206873</v>
      </c>
      <c r="E15" s="32">
        <f t="shared" si="1"/>
        <v>480.01075589179527</v>
      </c>
      <c r="F15" s="32"/>
      <c r="G15" s="34">
        <f t="shared" si="2"/>
        <v>524171.66715585784</v>
      </c>
      <c r="H15" s="22">
        <f t="shared" si="3"/>
        <v>249.49884305181368</v>
      </c>
      <c r="I15" s="22">
        <f>SUM(H15:H$115)</f>
        <v>134543.47174441171</v>
      </c>
      <c r="J15" s="22">
        <f>SUM(I15:I$115)</f>
        <v>7132916.6667431733</v>
      </c>
      <c r="K15" s="22">
        <f t="shared" si="4"/>
        <v>877158.36284976092</v>
      </c>
      <c r="L15" s="33">
        <f t="shared" si="5"/>
        <v>417.51588347327669</v>
      </c>
      <c r="M15" s="22">
        <f>SUM(L15:L$115)</f>
        <v>657475.47326421004</v>
      </c>
    </row>
    <row r="16" spans="1:20">
      <c r="A16" s="35">
        <v>27</v>
      </c>
      <c r="B16" s="36">
        <v>0.51290000000000002</v>
      </c>
      <c r="C16" s="31">
        <f t="shared" si="0"/>
        <v>0.99948709999999996</v>
      </c>
      <c r="D16" s="32">
        <f t="shared" si="6"/>
        <v>995599.58229617693</v>
      </c>
      <c r="E16" s="32">
        <f t="shared" si="1"/>
        <v>510.64302575972397</v>
      </c>
      <c r="F16" s="32"/>
      <c r="G16" s="34">
        <f t="shared" si="2"/>
        <v>511140.55495556624</v>
      </c>
      <c r="H16" s="22">
        <f t="shared" si="3"/>
        <v>258.94713272765199</v>
      </c>
      <c r="I16" s="22">
        <f>SUM(H16:H$115)</f>
        <v>134293.9729013599</v>
      </c>
      <c r="J16" s="22">
        <f>SUM(I16:I$115)</f>
        <v>6998373.1949987626</v>
      </c>
      <c r="K16" s="22">
        <f t="shared" si="4"/>
        <v>872458.90091648535</v>
      </c>
      <c r="L16" s="33">
        <f t="shared" si="5"/>
        <v>441.99335901781836</v>
      </c>
      <c r="M16" s="22">
        <f>SUM(L16:L$115)</f>
        <v>657057.95738073671</v>
      </c>
    </row>
    <row r="17" spans="1:13">
      <c r="A17" s="35">
        <v>28</v>
      </c>
      <c r="B17" s="36">
        <v>0.54479999999999995</v>
      </c>
      <c r="C17" s="31">
        <f t="shared" si="0"/>
        <v>0.99945519999999999</v>
      </c>
      <c r="D17" s="32">
        <f t="shared" si="6"/>
        <v>995088.93927041721</v>
      </c>
      <c r="E17" s="32">
        <f t="shared" si="1"/>
        <v>542.12445411458611</v>
      </c>
      <c r="F17" s="32"/>
      <c r="G17" s="34">
        <f t="shared" si="2"/>
        <v>498417.94240480929</v>
      </c>
      <c r="H17" s="22">
        <f t="shared" si="3"/>
        <v>268.20621307124776</v>
      </c>
      <c r="I17" s="22">
        <f>SUM(H17:H$115)</f>
        <v>134035.02576863227</v>
      </c>
      <c r="J17" s="22">
        <f>SUM(I17:I$115)</f>
        <v>6864079.2220974015</v>
      </c>
      <c r="K17" s="22">
        <f t="shared" si="4"/>
        <v>867757.70251817512</v>
      </c>
      <c r="L17" s="33">
        <f t="shared" si="5"/>
        <v>466.95350920328423</v>
      </c>
      <c r="M17" s="22">
        <f>SUM(L17:L$115)</f>
        <v>656615.96402171894</v>
      </c>
    </row>
    <row r="18" spans="1:13">
      <c r="A18" s="35">
        <v>29</v>
      </c>
      <c r="B18" s="36">
        <v>0.57799999999999996</v>
      </c>
      <c r="C18" s="31">
        <f t="shared" si="0"/>
        <v>0.99942200000000003</v>
      </c>
      <c r="D18" s="32">
        <f t="shared" si="6"/>
        <v>994546.81481630262</v>
      </c>
      <c r="E18" s="32">
        <f t="shared" si="1"/>
        <v>574.84805896377657</v>
      </c>
      <c r="F18" s="32"/>
      <c r="G18" s="34">
        <f t="shared" si="2"/>
        <v>485996.49200954835</v>
      </c>
      <c r="H18" s="22">
        <f t="shared" si="3"/>
        <v>277.45914279683649</v>
      </c>
      <c r="I18" s="22">
        <f>SUM(H18:H$115)</f>
        <v>133766.81955556103</v>
      </c>
      <c r="J18" s="22">
        <f>SUM(I18:I$115)</f>
        <v>6730044.1963287694</v>
      </c>
      <c r="K18" s="22">
        <f t="shared" si="4"/>
        <v>863054.28983832174</v>
      </c>
      <c r="L18" s="33">
        <f t="shared" si="5"/>
        <v>492.72434551023161</v>
      </c>
      <c r="M18" s="22">
        <f>SUM(L18:L$115)</f>
        <v>656149.01051251567</v>
      </c>
    </row>
    <row r="19" spans="1:13">
      <c r="A19" s="35">
        <v>30</v>
      </c>
      <c r="B19" s="36">
        <v>0.61260000000000003</v>
      </c>
      <c r="C19" s="31">
        <f t="shared" si="0"/>
        <v>0.99938740000000004</v>
      </c>
      <c r="D19" s="32">
        <f t="shared" si="6"/>
        <v>993971.96675733884</v>
      </c>
      <c r="E19" s="32">
        <f t="shared" si="1"/>
        <v>608.90722683549393</v>
      </c>
      <c r="F19" s="32"/>
      <c r="G19" s="34">
        <f t="shared" si="2"/>
        <v>473868.86442650441</v>
      </c>
      <c r="H19" s="22">
        <f t="shared" si="3"/>
        <v>286.73006560414234</v>
      </c>
      <c r="I19" s="22">
        <f>SUM(H19:H$115)</f>
        <v>133489.36041276419</v>
      </c>
      <c r="J19" s="22">
        <f>SUM(I19:I$115)</f>
        <v>6596277.3767732074</v>
      </c>
      <c r="K19" s="22">
        <f t="shared" si="4"/>
        <v>858347.85692485026</v>
      </c>
      <c r="L19" s="33">
        <f t="shared" si="5"/>
        <v>519.37182584277775</v>
      </c>
      <c r="M19" s="22">
        <f>SUM(L19:L$115)</f>
        <v>655656.28616700543</v>
      </c>
    </row>
    <row r="20" spans="1:13">
      <c r="A20" s="35">
        <v>31</v>
      </c>
      <c r="B20" s="36">
        <v>0.6492</v>
      </c>
      <c r="C20" s="31">
        <f t="shared" si="0"/>
        <v>0.99935079999999998</v>
      </c>
      <c r="D20" s="32">
        <f t="shared" si="6"/>
        <v>993363.05953050335</v>
      </c>
      <c r="E20" s="32">
        <f t="shared" si="1"/>
        <v>644.89129824726842</v>
      </c>
      <c r="F20" s="32"/>
      <c r="G20" s="34">
        <f t="shared" si="2"/>
        <v>462027.87547332351</v>
      </c>
      <c r="H20" s="22">
        <f t="shared" si="3"/>
        <v>296.26800771775112</v>
      </c>
      <c r="I20" s="22">
        <f>SUM(H20:H$115)</f>
        <v>133202.63034716004</v>
      </c>
      <c r="J20" s="22">
        <f>SUM(I20:I$115)</f>
        <v>6462788.016360444</v>
      </c>
      <c r="K20" s="22">
        <f t="shared" si="4"/>
        <v>853637.53530561132</v>
      </c>
      <c r="L20" s="33">
        <f t="shared" si="5"/>
        <v>547.38145753434549</v>
      </c>
      <c r="M20" s="22">
        <f>SUM(L20:L$115)</f>
        <v>655136.91434116266</v>
      </c>
    </row>
    <row r="21" spans="1:13">
      <c r="A21" s="35">
        <v>32</v>
      </c>
      <c r="B21" s="36">
        <v>0.68769999999999998</v>
      </c>
      <c r="C21" s="31">
        <f t="shared" si="0"/>
        <v>0.99931230000000004</v>
      </c>
      <c r="D21" s="32">
        <f t="shared" si="6"/>
        <v>992718.16823225608</v>
      </c>
      <c r="E21" s="32">
        <f t="shared" si="1"/>
        <v>682.69228429323994</v>
      </c>
      <c r="F21" s="32"/>
      <c r="G21" s="34">
        <f t="shared" si="2"/>
        <v>450466.27022104029</v>
      </c>
      <c r="H21" s="22">
        <f t="shared" si="3"/>
        <v>305.98445910384163</v>
      </c>
      <c r="I21" s="22">
        <f>SUM(H21:H$115)</f>
        <v>132906.3623394423</v>
      </c>
      <c r="J21" s="22">
        <f>SUM(I21:I$115)</f>
        <v>6329585.3860132834</v>
      </c>
      <c r="K21" s="22">
        <f t="shared" si="4"/>
        <v>848921.97160394641</v>
      </c>
      <c r="L21" s="33">
        <f t="shared" si="5"/>
        <v>576.64013373329738</v>
      </c>
      <c r="M21" s="22">
        <f>SUM(L21:L$115)</f>
        <v>654589.53288362827</v>
      </c>
    </row>
    <row r="22" spans="1:13">
      <c r="A22" s="35">
        <v>33</v>
      </c>
      <c r="B22" s="36">
        <v>0.72870000000000001</v>
      </c>
      <c r="C22" s="31">
        <f t="shared" si="0"/>
        <v>0.99927129999999997</v>
      </c>
      <c r="D22" s="32">
        <f t="shared" si="6"/>
        <v>992035.47594796284</v>
      </c>
      <c r="E22" s="32">
        <f t="shared" si="1"/>
        <v>722.89625132328365</v>
      </c>
      <c r="F22" s="32"/>
      <c r="G22" s="34">
        <f t="shared" si="2"/>
        <v>439177.05811415549</v>
      </c>
      <c r="H22" s="22">
        <f t="shared" si="3"/>
        <v>316.10144565025143</v>
      </c>
      <c r="I22" s="22">
        <f>SUM(H22:H$115)</f>
        <v>132600.37788033846</v>
      </c>
      <c r="J22" s="22">
        <f>SUM(I22:I$115)</f>
        <v>6196679.0236738427</v>
      </c>
      <c r="K22" s="22">
        <f t="shared" si="4"/>
        <v>844199.93299839622</v>
      </c>
      <c r="L22" s="33">
        <f t="shared" si="5"/>
        <v>607.6201256607427</v>
      </c>
      <c r="M22" s="22">
        <f>SUM(L22:L$115)</f>
        <v>654012.89274989499</v>
      </c>
    </row>
    <row r="23" spans="1:13">
      <c r="A23" s="35">
        <v>34</v>
      </c>
      <c r="B23" s="36">
        <v>0.77259999999999995</v>
      </c>
      <c r="C23" s="31">
        <f t="shared" si="0"/>
        <v>0.99922739999999999</v>
      </c>
      <c r="D23" s="32">
        <f t="shared" si="6"/>
        <v>991312.57969663956</v>
      </c>
      <c r="E23" s="32">
        <f t="shared" si="1"/>
        <v>765.88809907366522</v>
      </c>
      <c r="F23" s="32"/>
      <c r="G23" s="34">
        <f t="shared" si="2"/>
        <v>428153.1997969831</v>
      </c>
      <c r="H23" s="22">
        <f t="shared" si="3"/>
        <v>326.73222117867442</v>
      </c>
      <c r="I23" s="22">
        <f>SUM(H23:H$115)</f>
        <v>132284.27643468822</v>
      </c>
      <c r="J23" s="22">
        <f>SUM(I23:I$115)</f>
        <v>6064078.6457935041</v>
      </c>
      <c r="K23" s="22">
        <f t="shared" si="4"/>
        <v>839469.71687547758</v>
      </c>
      <c r="L23" s="33">
        <f t="shared" si="5"/>
        <v>640.61603495434258</v>
      </c>
      <c r="M23" s="22">
        <f>SUM(L23:L$115)</f>
        <v>653405.2726242342</v>
      </c>
    </row>
    <row r="24" spans="1:13">
      <c r="A24" s="35">
        <v>35</v>
      </c>
      <c r="B24" s="36">
        <v>0.81930000000000003</v>
      </c>
      <c r="C24" s="31">
        <f t="shared" si="0"/>
        <v>0.99918070000000003</v>
      </c>
      <c r="D24" s="32">
        <f t="shared" si="6"/>
        <v>990546.69159756589</v>
      </c>
      <c r="E24" s="32">
        <f t="shared" si="1"/>
        <v>811.55490442586597</v>
      </c>
      <c r="F24" s="32"/>
      <c r="G24" s="34">
        <f t="shared" si="2"/>
        <v>417387.7157412878</v>
      </c>
      <c r="H24" s="22">
        <f t="shared" si="3"/>
        <v>337.76969775473259</v>
      </c>
      <c r="I24" s="22">
        <f>SUM(H24:H$115)</f>
        <v>131957.54421350954</v>
      </c>
      <c r="J24" s="22">
        <f>SUM(I24:I$115)</f>
        <v>5931794.3693588162</v>
      </c>
      <c r="K24" s="22">
        <f t="shared" si="4"/>
        <v>834729.33212064789</v>
      </c>
      <c r="L24" s="33">
        <f t="shared" si="5"/>
        <v>675.50208974564464</v>
      </c>
      <c r="M24" s="22">
        <f>SUM(L24:L$115)</f>
        <v>652764.65658927988</v>
      </c>
    </row>
    <row r="25" spans="1:13">
      <c r="A25" s="35">
        <v>36</v>
      </c>
      <c r="B25" s="36">
        <v>0.86929999999999996</v>
      </c>
      <c r="C25" s="31">
        <f t="shared" si="0"/>
        <v>0.99913070000000004</v>
      </c>
      <c r="D25" s="32">
        <f t="shared" si="6"/>
        <v>989735.13669314003</v>
      </c>
      <c r="E25" s="32">
        <f t="shared" si="1"/>
        <v>860.37675432732794</v>
      </c>
      <c r="F25" s="32"/>
      <c r="G25" s="34">
        <f t="shared" si="2"/>
        <v>406873.90242515213</v>
      </c>
      <c r="H25" s="22">
        <f t="shared" si="3"/>
        <v>349.35549713390901</v>
      </c>
      <c r="I25" s="22">
        <f>SUM(H25:H$115)</f>
        <v>131619.77451575481</v>
      </c>
      <c r="J25" s="22">
        <f>SUM(I25:I$115)</f>
        <v>5799836.8251453061</v>
      </c>
      <c r="K25" s="22">
        <f t="shared" si="4"/>
        <v>829976.92404528602</v>
      </c>
      <c r="L25" s="33">
        <f t="shared" si="5"/>
        <v>712.64585706096875</v>
      </c>
      <c r="M25" s="22">
        <f>SUM(L25:L$115)</f>
        <v>652089.15449953428</v>
      </c>
    </row>
    <row r="26" spans="1:13">
      <c r="A26" s="35">
        <v>37</v>
      </c>
      <c r="B26" s="36">
        <v>0.92159999999999997</v>
      </c>
      <c r="C26" s="31">
        <f t="shared" si="0"/>
        <v>0.99907840000000003</v>
      </c>
      <c r="D26" s="32">
        <f t="shared" si="6"/>
        <v>988874.7599388127</v>
      </c>
      <c r="E26" s="32">
        <f t="shared" si="1"/>
        <v>911.34697875962593</v>
      </c>
      <c r="F26" s="46"/>
      <c r="G26" s="34">
        <f t="shared" si="2"/>
        <v>396605.07994319417</v>
      </c>
      <c r="H26" s="22">
        <f t="shared" si="3"/>
        <v>361.02627131118516</v>
      </c>
      <c r="I26" s="22">
        <f>SUM(H26:H$115)</f>
        <v>131270.41901862089</v>
      </c>
      <c r="J26" s="22">
        <f>SUM(I26:I$115)</f>
        <v>5668217.0506295515</v>
      </c>
      <c r="K26" s="22">
        <f t="shared" si="4"/>
        <v>825210.27669006633</v>
      </c>
      <c r="L26" s="33">
        <f t="shared" si="5"/>
        <v>751.18198002848976</v>
      </c>
      <c r="M26" s="22">
        <f>SUM(L26:L$115)</f>
        <v>651376.50864247326</v>
      </c>
    </row>
    <row r="27" spans="1:13">
      <c r="A27" s="35">
        <v>38</v>
      </c>
      <c r="B27" s="36">
        <v>0.97560000000000002</v>
      </c>
      <c r="C27" s="31">
        <f t="shared" si="0"/>
        <v>0.99902440000000003</v>
      </c>
      <c r="D27" s="32">
        <f t="shared" si="6"/>
        <v>987963.41296005307</v>
      </c>
      <c r="E27" s="32">
        <f t="shared" si="1"/>
        <v>963.85710568376817</v>
      </c>
      <c r="F27" s="32"/>
      <c r="G27" s="34">
        <f t="shared" si="2"/>
        <v>386575.18897709134</v>
      </c>
      <c r="H27" s="22">
        <f t="shared" si="3"/>
        <v>372.51506064927156</v>
      </c>
      <c r="I27" s="22">
        <f>SUM(H27:H$115)</f>
        <v>130909.39274730974</v>
      </c>
      <c r="J27" s="22">
        <f>SUM(I27:I$115)</f>
        <v>5536946.63161093</v>
      </c>
      <c r="K27" s="22">
        <f t="shared" si="4"/>
        <v>820428.05673858582</v>
      </c>
      <c r="L27" s="33">
        <f t="shared" si="5"/>
        <v>790.58826336743925</v>
      </c>
      <c r="M27" s="22">
        <f>SUM(L27:L$115)</f>
        <v>650625.32666244474</v>
      </c>
    </row>
    <row r="28" spans="1:13">
      <c r="A28" s="35">
        <v>39</v>
      </c>
      <c r="B28" s="36">
        <v>1.0304</v>
      </c>
      <c r="C28" s="31">
        <f t="shared" si="0"/>
        <v>0.99896960000000001</v>
      </c>
      <c r="D28" s="32">
        <f t="shared" si="6"/>
        <v>986999.5558543693</v>
      </c>
      <c r="E28" s="32">
        <f t="shared" si="1"/>
        <v>1017.0043423522729</v>
      </c>
      <c r="F28" s="32"/>
      <c r="G28" s="34">
        <f t="shared" si="2"/>
        <v>376778.58168070758</v>
      </c>
      <c r="H28" s="22">
        <f t="shared" si="3"/>
        <v>383.46887934755875</v>
      </c>
      <c r="I28" s="22">
        <f>SUM(H28:H$115)</f>
        <v>130536.87768666046</v>
      </c>
      <c r="J28" s="22">
        <f>SUM(I28:I$115)</f>
        <v>5406037.23886362</v>
      </c>
      <c r="K28" s="22">
        <f t="shared" si="4"/>
        <v>815629.46348191204</v>
      </c>
      <c r="L28" s="33">
        <f t="shared" si="5"/>
        <v>830.11225035426241</v>
      </c>
      <c r="M28" s="22">
        <f>SUM(L28:L$115)</f>
        <v>649834.73839907732</v>
      </c>
    </row>
    <row r="29" spans="1:13">
      <c r="A29" s="35">
        <v>40</v>
      </c>
      <c r="B29" s="36">
        <v>1.085</v>
      </c>
      <c r="C29" s="31">
        <f t="shared" si="0"/>
        <v>0.998915</v>
      </c>
      <c r="D29" s="32">
        <f t="shared" si="6"/>
        <v>985982.55151201703</v>
      </c>
      <c r="E29" s="32">
        <f t="shared" si="1"/>
        <v>1069.7910683905939</v>
      </c>
      <c r="F29" s="32"/>
      <c r="G29" s="34">
        <f t="shared" si="2"/>
        <v>367210.09661477449</v>
      </c>
      <c r="H29" s="22">
        <f t="shared" si="3"/>
        <v>393.53414446726117</v>
      </c>
      <c r="I29" s="22">
        <f>SUM(H29:H$115)</f>
        <v>130153.40880731291</v>
      </c>
      <c r="J29" s="22">
        <f>SUM(I29:I$115)</f>
        <v>5275500.3611769602</v>
      </c>
      <c r="K29" s="22">
        <f t="shared" si="4"/>
        <v>810814.45820526395</v>
      </c>
      <c r="L29" s="33">
        <f t="shared" si="5"/>
        <v>868.93899997044991</v>
      </c>
      <c r="M29" s="22">
        <f>SUM(L29:L$115)</f>
        <v>649004.62614872307</v>
      </c>
    </row>
    <row r="30" spans="1:13">
      <c r="A30" s="35">
        <v>41</v>
      </c>
      <c r="B30" s="36">
        <v>1.1389</v>
      </c>
      <c r="C30" s="31">
        <f t="shared" si="0"/>
        <v>0.99886109999999995</v>
      </c>
      <c r="D30" s="32">
        <f t="shared" si="6"/>
        <v>984912.76044362644</v>
      </c>
      <c r="E30" s="32">
        <f t="shared" si="1"/>
        <v>1121.7171428692527</v>
      </c>
      <c r="F30" s="32"/>
      <c r="G30" s="34">
        <f t="shared" si="2"/>
        <v>357865.0474731194</v>
      </c>
      <c r="H30" s="22">
        <f t="shared" si="3"/>
        <v>402.57142356610376</v>
      </c>
      <c r="I30" s="22">
        <f>SUM(H30:H$115)</f>
        <v>129759.87466284564</v>
      </c>
      <c r="J30" s="22">
        <f>SUM(I30:I$115)</f>
        <v>5145346.9523696471</v>
      </c>
      <c r="K30" s="22">
        <f t="shared" si="4"/>
        <v>805983.82342290063</v>
      </c>
      <c r="L30" s="33">
        <f t="shared" si="5"/>
        <v>906.67154408528882</v>
      </c>
      <c r="M30" s="22">
        <f>SUM(L30:L$115)</f>
        <v>648135.68714875262</v>
      </c>
    </row>
    <row r="31" spans="1:13">
      <c r="A31" s="35">
        <v>42</v>
      </c>
      <c r="B31" s="36">
        <v>1.1911</v>
      </c>
      <c r="C31" s="31">
        <f t="shared" si="0"/>
        <v>0.9988089</v>
      </c>
      <c r="D31" s="32">
        <f t="shared" si="6"/>
        <v>983791.04330075718</v>
      </c>
      <c r="E31" s="32">
        <f t="shared" si="1"/>
        <v>1171.7935116755543</v>
      </c>
      <c r="F31" s="32"/>
      <c r="G31" s="34">
        <f t="shared" si="2"/>
        <v>348738.9999712705</v>
      </c>
      <c r="H31" s="22">
        <f t="shared" si="3"/>
        <v>410.28610563031299</v>
      </c>
      <c r="I31" s="22">
        <f>SUM(H31:H$115)</f>
        <v>129357.30323927954</v>
      </c>
      <c r="J31" s="22">
        <f>SUM(I31:I$115)</f>
        <v>5015587.0777068017</v>
      </c>
      <c r="K31" s="22">
        <f t="shared" si="4"/>
        <v>801138.73777105601</v>
      </c>
      <c r="L31" s="33">
        <f t="shared" si="5"/>
        <v>942.52748564614069</v>
      </c>
      <c r="M31" s="22">
        <f>SUM(L31:L$115)</f>
        <v>647229.01560466737</v>
      </c>
    </row>
    <row r="32" spans="1:13">
      <c r="A32" s="35">
        <v>43</v>
      </c>
      <c r="B32" s="36">
        <v>1.2416</v>
      </c>
      <c r="C32" s="31">
        <f t="shared" si="0"/>
        <v>0.99875840000000005</v>
      </c>
      <c r="D32" s="32">
        <f t="shared" si="6"/>
        <v>982619.24978908163</v>
      </c>
      <c r="E32" s="32">
        <f t="shared" si="1"/>
        <v>1220.0200605380815</v>
      </c>
      <c r="F32" s="32"/>
      <c r="G32" s="34">
        <f t="shared" si="2"/>
        <v>339827.91897405341</v>
      </c>
      <c r="H32" s="22">
        <f t="shared" si="3"/>
        <v>416.75308868908178</v>
      </c>
      <c r="I32" s="22">
        <f>SUM(H32:H$115)</f>
        <v>128947.01713364923</v>
      </c>
      <c r="J32" s="22">
        <f>SUM(I32:I$115)</f>
        <v>4886229.7744675232</v>
      </c>
      <c r="K32" s="22">
        <f t="shared" si="4"/>
        <v>796281.16238917736</v>
      </c>
      <c r="L32" s="33">
        <f t="shared" si="5"/>
        <v>976.53140122356933</v>
      </c>
      <c r="M32" s="22">
        <f>SUM(L32:L$115)</f>
        <v>646286.48811902117</v>
      </c>
    </row>
    <row r="33" spans="1:13">
      <c r="A33" s="35">
        <v>44</v>
      </c>
      <c r="B33" s="36">
        <v>1.2937000000000001</v>
      </c>
      <c r="C33" s="31">
        <f t="shared" si="0"/>
        <v>0.99870630000000005</v>
      </c>
      <c r="D33" s="32">
        <f t="shared" si="6"/>
        <v>981399.22972854355</v>
      </c>
      <c r="E33" s="32">
        <f t="shared" si="1"/>
        <v>1269.6361834998243</v>
      </c>
      <c r="F33" s="32"/>
      <c r="G33" s="34">
        <f t="shared" si="2"/>
        <v>331127.79378522473</v>
      </c>
      <c r="H33" s="22">
        <f t="shared" si="3"/>
        <v>423.12363110360798</v>
      </c>
      <c r="I33" s="22">
        <f>SUM(H33:H$115)</f>
        <v>128530.26404496015</v>
      </c>
      <c r="J33" s="22">
        <f>SUM(I33:I$115)</f>
        <v>4757282.7573338738</v>
      </c>
      <c r="K33" s="22">
        <f t="shared" si="4"/>
        <v>791413.02408967272</v>
      </c>
      <c r="L33" s="33">
        <f t="shared" si="5"/>
        <v>1011.287964165005</v>
      </c>
      <c r="M33" s="22">
        <f>SUM(L33:L$115)</f>
        <v>645309.95671779767</v>
      </c>
    </row>
    <row r="34" spans="1:13">
      <c r="A34" s="35">
        <v>45</v>
      </c>
      <c r="B34" s="36">
        <v>1.3516999999999999</v>
      </c>
      <c r="C34" s="31">
        <f t="shared" si="0"/>
        <v>0.99864830000000004</v>
      </c>
      <c r="D34" s="32">
        <f t="shared" si="6"/>
        <v>980129.59354504372</v>
      </c>
      <c r="E34" s="32">
        <f t="shared" si="1"/>
        <v>1324.8411715948023</v>
      </c>
      <c r="F34" s="32"/>
      <c r="G34" s="34">
        <f t="shared" si="2"/>
        <v>322633.57439844363</v>
      </c>
      <c r="H34" s="22">
        <f t="shared" si="3"/>
        <v>430.75263295486701</v>
      </c>
      <c r="I34" s="22">
        <f>SUM(H34:H$115)</f>
        <v>128107.14041385654</v>
      </c>
      <c r="J34" s="22">
        <f>SUM(I34:I$115)</f>
        <v>4628752.4932889128</v>
      </c>
      <c r="K34" s="22">
        <f t="shared" si="4"/>
        <v>786533.6161186496</v>
      </c>
      <c r="L34" s="33">
        <f t="shared" si="5"/>
        <v>1050.1121176936485</v>
      </c>
      <c r="M34" s="22">
        <f>SUM(L34:L$115)</f>
        <v>644298.66875363258</v>
      </c>
    </row>
    <row r="35" spans="1:13">
      <c r="A35" s="35">
        <v>46</v>
      </c>
      <c r="B35" s="36">
        <v>1.4197</v>
      </c>
      <c r="C35" s="31">
        <f t="shared" si="0"/>
        <v>0.99858029999999998</v>
      </c>
      <c r="D35" s="32">
        <f t="shared" si="6"/>
        <v>978804.75237344892</v>
      </c>
      <c r="E35" s="32">
        <f t="shared" si="1"/>
        <v>1389.6091069446411</v>
      </c>
      <c r="F35" s="32"/>
      <c r="G35" s="34">
        <f t="shared" si="2"/>
        <v>314338.99570334569</v>
      </c>
      <c r="H35" s="22">
        <f t="shared" si="3"/>
        <v>440.79119522215706</v>
      </c>
      <c r="I35" s="22">
        <f>SUM(H35:H$115)</f>
        <v>127676.38778090167</v>
      </c>
      <c r="J35" s="22">
        <f>SUM(I35:I$115)</f>
        <v>4500645.3528750585</v>
      </c>
      <c r="K35" s="22">
        <f t="shared" si="4"/>
        <v>781638.89541691425</v>
      </c>
      <c r="L35" s="33">
        <f t="shared" si="5"/>
        <v>1096.0763623107839</v>
      </c>
      <c r="M35" s="22">
        <f>SUM(L35:L$115)</f>
        <v>643248.55663593893</v>
      </c>
    </row>
    <row r="36" spans="1:13">
      <c r="A36" s="35">
        <v>47</v>
      </c>
      <c r="B36" s="36">
        <v>1.502</v>
      </c>
      <c r="C36" s="31">
        <f t="shared" si="0"/>
        <v>0.998498</v>
      </c>
      <c r="D36" s="32">
        <f t="shared" si="6"/>
        <v>977415.14326650428</v>
      </c>
      <c r="E36" s="32">
        <f t="shared" si="1"/>
        <v>1468.0775451862719</v>
      </c>
      <c r="F36" s="32"/>
      <c r="G36" s="34">
        <f t="shared" si="2"/>
        <v>306236.80842062982</v>
      </c>
      <c r="H36" s="22">
        <f t="shared" si="3"/>
        <v>454.32369720936606</v>
      </c>
      <c r="I36" s="22">
        <f>SUM(H36:H$115)</f>
        <v>127235.59658567952</v>
      </c>
      <c r="J36" s="22">
        <f>SUM(I36:I$115)</f>
        <v>4372968.9650941566</v>
      </c>
      <c r="K36" s="22">
        <f t="shared" si="4"/>
        <v>776721.74315183633</v>
      </c>
      <c r="L36" s="33">
        <f t="shared" si="5"/>
        <v>1152.3209632166272</v>
      </c>
      <c r="M36" s="22">
        <f>SUM(L36:L$115)</f>
        <v>642152.48027362814</v>
      </c>
    </row>
    <row r="37" spans="1:13">
      <c r="A37" s="35">
        <v>48</v>
      </c>
      <c r="B37" s="36">
        <v>1.6022000000000001</v>
      </c>
      <c r="C37" s="31">
        <f t="shared" si="0"/>
        <v>0.9983978</v>
      </c>
      <c r="D37" s="32">
        <f t="shared" si="6"/>
        <v>975947.06572131801</v>
      </c>
      <c r="E37" s="32">
        <f t="shared" si="1"/>
        <v>1563.6623886986636</v>
      </c>
      <c r="F37" s="32"/>
      <c r="G37" s="34">
        <f t="shared" si="2"/>
        <v>298318.86900915322</v>
      </c>
      <c r="H37" s="22">
        <f t="shared" si="3"/>
        <v>472.10165028253806</v>
      </c>
      <c r="I37" s="22">
        <f>SUM(H37:H$115)</f>
        <v>126781.27288847015</v>
      </c>
      <c r="J37" s="22">
        <f>SUM(I37:I$115)</f>
        <v>4245733.3685084768</v>
      </c>
      <c r="K37" s="22">
        <f t="shared" si="4"/>
        <v>771771.91144926334</v>
      </c>
      <c r="L37" s="33">
        <f t="shared" si="5"/>
        <v>1221.3601983913618</v>
      </c>
      <c r="M37" s="22">
        <f>SUM(L37:L$115)</f>
        <v>641000.15931041155</v>
      </c>
    </row>
    <row r="38" spans="1:13">
      <c r="A38" s="35">
        <v>49</v>
      </c>
      <c r="B38" s="36">
        <v>1.7249000000000001</v>
      </c>
      <c r="C38" s="31">
        <f t="shared" si="0"/>
        <v>0.99827509999999997</v>
      </c>
      <c r="D38" s="32">
        <f t="shared" si="6"/>
        <v>974383.40333261935</v>
      </c>
      <c r="E38" s="32">
        <f t="shared" si="1"/>
        <v>1680.7139324084856</v>
      </c>
      <c r="F38" s="32"/>
      <c r="G38" s="34">
        <f t="shared" si="2"/>
        <v>290576.49026070908</v>
      </c>
      <c r="H38" s="22">
        <f t="shared" si="3"/>
        <v>495.06527307389837</v>
      </c>
      <c r="I38" s="22">
        <f>SUM(H38:H$115)</f>
        <v>126309.17123818761</v>
      </c>
      <c r="J38" s="22">
        <f>SUM(I38:I$115)</f>
        <v>4118952.0956200087</v>
      </c>
      <c r="K38" s="22">
        <f t="shared" si="4"/>
        <v>766776.66932936024</v>
      </c>
      <c r="L38" s="33">
        <f t="shared" si="5"/>
        <v>1306.3840809958431</v>
      </c>
      <c r="M38" s="22">
        <f>SUM(L38:L$115)</f>
        <v>639778.79911202018</v>
      </c>
    </row>
    <row r="39" spans="1:13">
      <c r="A39" s="35">
        <v>50</v>
      </c>
      <c r="B39" s="36">
        <v>1.8737999999999999</v>
      </c>
      <c r="C39" s="31">
        <f t="shared" si="0"/>
        <v>0.99812619999999996</v>
      </c>
      <c r="D39" s="32">
        <f t="shared" si="6"/>
        <v>972702.68940021086</v>
      </c>
      <c r="E39" s="32">
        <f t="shared" si="1"/>
        <v>1822.6502993981121</v>
      </c>
      <c r="F39" s="32"/>
      <c r="G39" s="34">
        <f t="shared" si="2"/>
        <v>283000.26816844719</v>
      </c>
      <c r="H39" s="22">
        <f t="shared" si="3"/>
        <v>523.77908057939828</v>
      </c>
      <c r="I39" s="22">
        <f>SUM(H39:H$115)</f>
        <v>125814.10596511372</v>
      </c>
      <c r="J39" s="22">
        <f>SUM(I39:I$115)</f>
        <v>3992642.924381821</v>
      </c>
      <c r="K39" s="22">
        <f t="shared" si="4"/>
        <v>761720.13402681239</v>
      </c>
      <c r="L39" s="33">
        <f t="shared" si="5"/>
        <v>1409.7975031666874</v>
      </c>
      <c r="M39" s="22">
        <f>SUM(L39:L$115)</f>
        <v>638472.41503102437</v>
      </c>
    </row>
    <row r="40" spans="1:13">
      <c r="A40" s="35">
        <v>51</v>
      </c>
      <c r="B40" s="36">
        <v>2.0531000000000001</v>
      </c>
      <c r="C40" s="31">
        <f t="shared" si="0"/>
        <v>0.99794689999999997</v>
      </c>
      <c r="D40" s="32">
        <f t="shared" si="6"/>
        <v>970880.03910081275</v>
      </c>
      <c r="E40" s="32">
        <f t="shared" si="1"/>
        <v>1993.3138082779478</v>
      </c>
      <c r="F40" s="32"/>
      <c r="G40" s="34">
        <f t="shared" si="2"/>
        <v>275580.47050336894</v>
      </c>
      <c r="H40" s="22">
        <f t="shared" si="3"/>
        <v>558.85174015797566</v>
      </c>
      <c r="I40" s="22">
        <f>SUM(H40:H$115)</f>
        <v>125290.32688453431</v>
      </c>
      <c r="J40" s="22">
        <f>SUM(I40:I$115)</f>
        <v>3866828.8184167068</v>
      </c>
      <c r="K40" s="22">
        <f t="shared" si="4"/>
        <v>756584.07736240618</v>
      </c>
      <c r="L40" s="33">
        <f t="shared" si="5"/>
        <v>1534.282626912883</v>
      </c>
      <c r="M40" s="22">
        <f>SUM(L40:L$115)</f>
        <v>637062.61752785766</v>
      </c>
    </row>
    <row r="41" spans="1:13">
      <c r="A41" s="35">
        <v>52</v>
      </c>
      <c r="B41" s="36">
        <v>2.2648999999999999</v>
      </c>
      <c r="C41" s="31">
        <f t="shared" si="0"/>
        <v>0.99773509999999999</v>
      </c>
      <c r="D41" s="32">
        <f t="shared" si="6"/>
        <v>968886.7252925348</v>
      </c>
      <c r="E41" s="32">
        <f t="shared" si="1"/>
        <v>2194.4315441150684</v>
      </c>
      <c r="F41" s="32"/>
      <c r="G41" s="34">
        <f t="shared" si="2"/>
        <v>268307.00120914972</v>
      </c>
      <c r="H41" s="22">
        <f t="shared" si="3"/>
        <v>600.23194370042563</v>
      </c>
      <c r="I41" s="22">
        <f>SUM(H41:H$115)</f>
        <v>124731.47514437634</v>
      </c>
      <c r="J41" s="22">
        <f>SUM(I41:I$115)</f>
        <v>3741538.4915321725</v>
      </c>
      <c r="K41" s="22">
        <f t="shared" si="4"/>
        <v>751347.65783906053</v>
      </c>
      <c r="L41" s="33">
        <f t="shared" si="5"/>
        <v>1680.8464297506462</v>
      </c>
      <c r="M41" s="22">
        <f>SUM(L41:L$115)</f>
        <v>635528.33490094473</v>
      </c>
    </row>
    <row r="42" spans="1:13">
      <c r="A42" s="35">
        <v>53</v>
      </c>
      <c r="B42" s="36">
        <v>2.5055999999999998</v>
      </c>
      <c r="C42" s="31">
        <f t="shared" si="0"/>
        <v>0.9974944</v>
      </c>
      <c r="D42" s="32">
        <f t="shared" si="6"/>
        <v>966692.29374841973</v>
      </c>
      <c r="E42" s="32">
        <f t="shared" si="1"/>
        <v>2422.1442112160148</v>
      </c>
      <c r="F42" s="32"/>
      <c r="G42" s="34">
        <f t="shared" si="2"/>
        <v>261170.06115327915</v>
      </c>
      <c r="H42" s="22">
        <f t="shared" si="3"/>
        <v>646.35810413498245</v>
      </c>
      <c r="I42" s="22">
        <f>SUM(H42:H$115)</f>
        <v>124131.2432006759</v>
      </c>
      <c r="J42" s="22">
        <f>SUM(I42:I$115)</f>
        <v>3616807.0163877956</v>
      </c>
      <c r="K42" s="22">
        <f t="shared" si="4"/>
        <v>745989.12111160695</v>
      </c>
      <c r="L42" s="33">
        <f t="shared" si="5"/>
        <v>1846.2151132400807</v>
      </c>
      <c r="M42" s="22">
        <f>SUM(L42:L$115)</f>
        <v>633847.48847119405</v>
      </c>
    </row>
    <row r="43" spans="1:13">
      <c r="A43" s="35">
        <v>54</v>
      </c>
      <c r="B43" s="36">
        <v>2.7700999999999998</v>
      </c>
      <c r="C43" s="31">
        <f t="shared" si="0"/>
        <v>0.9972299</v>
      </c>
      <c r="D43" s="32">
        <f t="shared" si="6"/>
        <v>964270.14953720372</v>
      </c>
      <c r="E43" s="32">
        <f t="shared" si="1"/>
        <v>2671.124741232954</v>
      </c>
      <c r="F43" s="32"/>
      <c r="G43" s="34">
        <f t="shared" si="2"/>
        <v>254161.63263224738</v>
      </c>
      <c r="H43" s="22">
        <f t="shared" si="3"/>
        <v>695.41412256438855</v>
      </c>
      <c r="I43" s="22">
        <f>SUM(H43:H$115)</f>
        <v>123484.88509654094</v>
      </c>
      <c r="J43" s="22">
        <f>SUM(I43:I$115)</f>
        <v>3492675.77318712</v>
      </c>
      <c r="K43" s="22">
        <f t="shared" si="4"/>
        <v>740490.11725380004</v>
      </c>
      <c r="L43" s="33">
        <f t="shared" si="5"/>
        <v>2026.0622338019925</v>
      </c>
      <c r="M43" s="22">
        <f>SUM(L43:L$115)</f>
        <v>632001.27335795399</v>
      </c>
    </row>
    <row r="44" spans="1:13">
      <c r="A44" s="35">
        <v>55</v>
      </c>
      <c r="B44" s="36">
        <v>3.0533999999999999</v>
      </c>
      <c r="C44" s="31">
        <f t="shared" si="0"/>
        <v>0.99694660000000002</v>
      </c>
      <c r="D44" s="32">
        <f t="shared" si="6"/>
        <v>961599.02479597076</v>
      </c>
      <c r="E44" s="32">
        <f t="shared" si="1"/>
        <v>2936.1464623119682</v>
      </c>
      <c r="F44" s="32"/>
      <c r="G44" s="34">
        <f t="shared" si="2"/>
        <v>247275.68731091978</v>
      </c>
      <c r="H44" s="22">
        <f t="shared" si="3"/>
        <v>745.76704156164919</v>
      </c>
      <c r="I44" s="22">
        <f>SUM(H44:H$115)</f>
        <v>122789.47097397654</v>
      </c>
      <c r="J44" s="22">
        <f>SUM(I44:I$115)</f>
        <v>3369190.8880905784</v>
      </c>
      <c r="K44" s="22">
        <f t="shared" si="4"/>
        <v>734836.74467472674</v>
      </c>
      <c r="L44" s="33">
        <f t="shared" si="5"/>
        <v>2216.2187923384381</v>
      </c>
      <c r="M44" s="22">
        <f>SUM(L44:L$115)</f>
        <v>629975.21112415195</v>
      </c>
    </row>
    <row r="45" spans="1:13">
      <c r="A45" s="35">
        <v>56</v>
      </c>
      <c r="B45" s="36">
        <v>3.3504</v>
      </c>
      <c r="C45" s="31">
        <f t="shared" si="0"/>
        <v>0.99664960000000002</v>
      </c>
      <c r="D45" s="32">
        <f t="shared" si="6"/>
        <v>958662.87833365879</v>
      </c>
      <c r="E45" s="32">
        <f t="shared" si="1"/>
        <v>3211.9041075690184</v>
      </c>
      <c r="F45" s="32"/>
      <c r="G45" s="34">
        <f t="shared" si="2"/>
        <v>240507.956807107</v>
      </c>
      <c r="H45" s="22">
        <f t="shared" si="3"/>
        <v>795.91039374398827</v>
      </c>
      <c r="I45" s="22">
        <f>SUM(H45:H$115)</f>
        <v>122043.70393241489</v>
      </c>
      <c r="J45" s="22">
        <f>SUM(I45:I$115)</f>
        <v>3246401.4171166024</v>
      </c>
      <c r="K45" s="22">
        <f t="shared" si="4"/>
        <v>729019.36979678809</v>
      </c>
      <c r="L45" s="33">
        <f t="shared" si="5"/>
        <v>2412.5359566682328</v>
      </c>
      <c r="M45" s="22">
        <f>SUM(L45:L$115)</f>
        <v>627758.99233181356</v>
      </c>
    </row>
    <row r="46" spans="1:13">
      <c r="A46" s="35">
        <v>57</v>
      </c>
      <c r="B46" s="36">
        <v>3.6560000000000001</v>
      </c>
      <c r="C46" s="31">
        <f t="shared" si="0"/>
        <v>0.99634400000000001</v>
      </c>
      <c r="D46" s="32">
        <f t="shared" si="6"/>
        <v>955450.97422608978</v>
      </c>
      <c r="E46" s="32">
        <f t="shared" si="1"/>
        <v>3493.128761770553</v>
      </c>
      <c r="F46" s="32"/>
      <c r="G46" s="34">
        <f t="shared" si="2"/>
        <v>233855.76482792242</v>
      </c>
      <c r="H46" s="22">
        <f t="shared" si="3"/>
        <v>844.48576753857799</v>
      </c>
      <c r="I46" s="22">
        <f>SUM(H46:H$115)</f>
        <v>121247.7935386709</v>
      </c>
      <c r="J46" s="22">
        <f>SUM(I46:I$115)</f>
        <v>3124357.7131841877</v>
      </c>
      <c r="K46" s="22">
        <f t="shared" si="4"/>
        <v>723032.58591826877</v>
      </c>
      <c r="L46" s="33">
        <f t="shared" si="5"/>
        <v>2610.9714623622031</v>
      </c>
      <c r="M46" s="22">
        <f>SUM(L46:L$115)</f>
        <v>625346.45637514524</v>
      </c>
    </row>
    <row r="47" spans="1:13">
      <c r="A47" s="35">
        <v>58</v>
      </c>
      <c r="B47" s="36">
        <v>3.9653999999999998</v>
      </c>
      <c r="C47" s="31">
        <f t="shared" si="0"/>
        <v>0.99603459999999999</v>
      </c>
      <c r="D47" s="32">
        <f t="shared" si="6"/>
        <v>951957.84546431922</v>
      </c>
      <c r="E47" s="32">
        <f t="shared" si="1"/>
        <v>3774.8936404042179</v>
      </c>
      <c r="F47" s="32"/>
      <c r="G47" s="34">
        <f t="shared" si="2"/>
        <v>227317.84209923077</v>
      </c>
      <c r="H47" s="22">
        <f t="shared" si="3"/>
        <v>890.3455537588344</v>
      </c>
      <c r="I47" s="22">
        <f>SUM(H47:H$115)</f>
        <v>120403.30777113233</v>
      </c>
      <c r="J47" s="22">
        <f>SUM(I47:I$115)</f>
        <v>3003109.9196455157</v>
      </c>
      <c r="K47" s="22">
        <f t="shared" si="4"/>
        <v>716875.08522910695</v>
      </c>
      <c r="L47" s="33">
        <f t="shared" si="5"/>
        <v>2807.8154307641157</v>
      </c>
      <c r="M47" s="22">
        <f>SUM(L47:L$115)</f>
        <v>622735.48491278302</v>
      </c>
    </row>
    <row r="48" spans="1:13">
      <c r="A48" s="35">
        <v>59</v>
      </c>
      <c r="B48" s="36">
        <v>4.2733999999999996</v>
      </c>
      <c r="C48" s="31">
        <f t="shared" si="0"/>
        <v>0.99572660000000002</v>
      </c>
      <c r="D48" s="32">
        <f t="shared" si="6"/>
        <v>948182.95182391501</v>
      </c>
      <c r="E48" s="32">
        <f t="shared" si="1"/>
        <v>4051.9650263242656</v>
      </c>
      <c r="F48" s="32"/>
      <c r="G48" s="34">
        <f t="shared" si="2"/>
        <v>220894.08383236147</v>
      </c>
      <c r="H48" s="22">
        <f t="shared" si="3"/>
        <v>932.38590019479966</v>
      </c>
      <c r="I48" s="22">
        <f>SUM(H48:H$115)</f>
        <v>119512.96221737348</v>
      </c>
      <c r="J48" s="22">
        <f>SUM(I48:I$115)</f>
        <v>2882706.6118743834</v>
      </c>
      <c r="K48" s="22">
        <f t="shared" si="4"/>
        <v>710549.30394289002</v>
      </c>
      <c r="L48" s="33">
        <f t="shared" si="5"/>
        <v>2999.2027893891523</v>
      </c>
      <c r="M48" s="22">
        <f>SUM(L48:L$115)</f>
        <v>619927.66948201892</v>
      </c>
    </row>
    <row r="49" spans="1:13">
      <c r="A49" s="35">
        <v>60</v>
      </c>
      <c r="B49" s="36">
        <v>4.5751999999999997</v>
      </c>
      <c r="C49" s="31">
        <f t="shared" si="0"/>
        <v>0.9954248</v>
      </c>
      <c r="D49" s="32">
        <f t="shared" si="6"/>
        <v>944130.98679759074</v>
      </c>
      <c r="E49" s="32">
        <f t="shared" si="1"/>
        <v>4319.5880907963729</v>
      </c>
      <c r="F49" s="32"/>
      <c r="G49" s="34">
        <f t="shared" si="2"/>
        <v>214585.47810196321</v>
      </c>
      <c r="H49" s="22">
        <f t="shared" si="3"/>
        <v>969.72474736179674</v>
      </c>
      <c r="I49" s="22">
        <f>SUM(H49:H$115)</f>
        <v>118580.57631717868</v>
      </c>
      <c r="J49" s="22">
        <f>SUM(I49:I$115)</f>
        <v>2763193.6496570106</v>
      </c>
      <c r="K49" s="22">
        <f t="shared" si="4"/>
        <v>704061.56038865284</v>
      </c>
      <c r="L49" s="33">
        <f t="shared" si="5"/>
        <v>3181.696752333924</v>
      </c>
      <c r="M49" s="22">
        <f>SUM(L49:L$115)</f>
        <v>616928.46669262985</v>
      </c>
    </row>
    <row r="50" spans="1:13">
      <c r="A50" s="35">
        <v>61</v>
      </c>
      <c r="B50" s="36">
        <v>4.8654000000000002</v>
      </c>
      <c r="C50" s="31">
        <f t="shared" si="0"/>
        <v>0.99513459999999998</v>
      </c>
      <c r="D50" s="32">
        <f t="shared" si="6"/>
        <v>939811.39870679437</v>
      </c>
      <c r="E50" s="32">
        <f t="shared" si="1"/>
        <v>4572.5583792680409</v>
      </c>
      <c r="F50" s="32"/>
      <c r="G50" s="34">
        <f t="shared" si="2"/>
        <v>208393.86011956204</v>
      </c>
      <c r="H50" s="22">
        <f t="shared" si="3"/>
        <v>1001.4782859550737</v>
      </c>
      <c r="I50" s="22">
        <f>SUM(H50:H$115)</f>
        <v>117610.85156981688</v>
      </c>
      <c r="J50" s="22">
        <f>SUM(I50:I$115)</f>
        <v>2644613.0733398315</v>
      </c>
      <c r="K50" s="22">
        <f t="shared" si="4"/>
        <v>697421.60458176956</v>
      </c>
      <c r="L50" s="33">
        <f t="shared" si="5"/>
        <v>3351.5987118999751</v>
      </c>
      <c r="M50" s="22">
        <f>SUM(L50:L$115)</f>
        <v>613746.76994029584</v>
      </c>
    </row>
    <row r="51" spans="1:13">
      <c r="A51" s="35">
        <v>62</v>
      </c>
      <c r="B51" s="36">
        <v>5.1379000000000001</v>
      </c>
      <c r="C51" s="31">
        <f t="shared" si="0"/>
        <v>0.99486209999999997</v>
      </c>
      <c r="D51" s="32">
        <f t="shared" si="6"/>
        <v>935238.84032752633</v>
      </c>
      <c r="E51" s="32">
        <f t="shared" si="1"/>
        <v>4805.1636377187679</v>
      </c>
      <c r="F51" s="32"/>
      <c r="G51" s="34">
        <f t="shared" si="2"/>
        <v>202321.89330003547</v>
      </c>
      <c r="H51" s="22">
        <f t="shared" si="3"/>
        <v>1026.7544528255587</v>
      </c>
      <c r="I51" s="22">
        <f>SUM(H51:H$115)</f>
        <v>116609.3732838618</v>
      </c>
      <c r="J51" s="22">
        <f>SUM(I51:I$115)</f>
        <v>2527002.2217700141</v>
      </c>
      <c r="K51" s="22">
        <f t="shared" si="4"/>
        <v>690642.86526534078</v>
      </c>
      <c r="L51" s="33">
        <f t="shared" si="5"/>
        <v>3504.9130158731405</v>
      </c>
      <c r="M51" s="22">
        <f>SUM(L51:L$115)</f>
        <v>610395.17122839589</v>
      </c>
    </row>
    <row r="52" spans="1:13">
      <c r="A52" s="35">
        <v>63</v>
      </c>
      <c r="B52" s="36">
        <v>5.5084</v>
      </c>
      <c r="C52" s="31">
        <f t="shared" si="0"/>
        <v>0.99449160000000003</v>
      </c>
      <c r="D52" s="32">
        <f t="shared" si="6"/>
        <v>930433.67668980756</v>
      </c>
      <c r="E52" s="32">
        <f t="shared" si="1"/>
        <v>5125.2008646781323</v>
      </c>
      <c r="F52" s="32"/>
      <c r="G52" s="34">
        <f t="shared" si="2"/>
        <v>196373.05721409674</v>
      </c>
      <c r="H52" s="22">
        <f t="shared" si="3"/>
        <v>1068.4284365090955</v>
      </c>
      <c r="I52" s="22">
        <f>SUM(H52:H$115)</f>
        <v>115582.61883103625</v>
      </c>
      <c r="J52" s="22">
        <f>SUM(I52:I$115)</f>
        <v>2410392.8484861529</v>
      </c>
      <c r="K52" s="22">
        <f t="shared" si="4"/>
        <v>683742.73123283067</v>
      </c>
      <c r="L52" s="33">
        <f t="shared" si="5"/>
        <v>3720.1140913597314</v>
      </c>
      <c r="M52" s="22">
        <f>SUM(L52:L$115)</f>
        <v>606890.25821252284</v>
      </c>
    </row>
    <row r="53" spans="1:13">
      <c r="A53" s="35">
        <v>64</v>
      </c>
      <c r="B53" s="36">
        <v>6.09</v>
      </c>
      <c r="C53" s="31">
        <f t="shared" si="0"/>
        <v>0.99390999999999996</v>
      </c>
      <c r="D53" s="32">
        <f t="shared" si="6"/>
        <v>925308.47582512943</v>
      </c>
      <c r="E53" s="32">
        <f t="shared" si="1"/>
        <v>5635.1286177750444</v>
      </c>
      <c r="F53" s="32"/>
      <c r="G53" s="34">
        <f t="shared" si="2"/>
        <v>190528.1520641353</v>
      </c>
      <c r="H53" s="22">
        <f t="shared" si="3"/>
        <v>1146.0788952631874</v>
      </c>
      <c r="I53" s="22">
        <f>SUM(H53:H$115)</f>
        <v>114514.19039452715</v>
      </c>
      <c r="J53" s="22">
        <f>SUM(I53:I$115)</f>
        <v>2294810.2296551163</v>
      </c>
      <c r="K53" s="22">
        <f t="shared" si="4"/>
        <v>676659.44470980519</v>
      </c>
      <c r="L53" s="33">
        <f t="shared" si="5"/>
        <v>4070.2914527894336</v>
      </c>
      <c r="M53" s="22">
        <f>SUM(L53:L$115)</f>
        <v>603170.14412116294</v>
      </c>
    </row>
    <row r="54" spans="1:13">
      <c r="A54" s="35">
        <v>65</v>
      </c>
      <c r="B54" s="36">
        <v>6.8875000000000002</v>
      </c>
      <c r="C54" s="31">
        <f t="shared" si="0"/>
        <v>0.99311249999999995</v>
      </c>
      <c r="D54" s="32">
        <f t="shared" si="6"/>
        <v>919673.34720735438</v>
      </c>
      <c r="E54" s="32">
        <f t="shared" si="1"/>
        <v>6334.250178890652</v>
      </c>
      <c r="F54" s="32"/>
      <c r="G54" s="34">
        <f t="shared" si="2"/>
        <v>184749.10792006316</v>
      </c>
      <c r="H54" s="22">
        <f t="shared" si="3"/>
        <v>1256.845889722975</v>
      </c>
      <c r="I54" s="22">
        <f>SUM(H54:H$115)</f>
        <v>113368.11149926396</v>
      </c>
      <c r="J54" s="22">
        <f>SUM(I54:I$115)</f>
        <v>2180296.0392605895</v>
      </c>
      <c r="K54" s="22">
        <f t="shared" si="4"/>
        <v>669257.91264912498</v>
      </c>
      <c r="L54" s="33">
        <f t="shared" si="5"/>
        <v>4552.9532788952856</v>
      </c>
      <c r="M54" s="22">
        <f>SUM(L54:L$115)</f>
        <v>599099.8526683735</v>
      </c>
    </row>
    <row r="55" spans="1:13">
      <c r="A55" s="35">
        <v>66</v>
      </c>
      <c r="B55" s="36">
        <v>7.9057000000000004</v>
      </c>
      <c r="C55" s="31">
        <f t="shared" si="0"/>
        <v>0.99209429999999998</v>
      </c>
      <c r="D55" s="32">
        <f t="shared" si="6"/>
        <v>913339.09702846373</v>
      </c>
      <c r="E55" s="32">
        <f t="shared" si="1"/>
        <v>7220.5848993778927</v>
      </c>
      <c r="F55" s="32"/>
      <c r="G55" s="34">
        <f t="shared" si="2"/>
        <v>179001.60823342801</v>
      </c>
      <c r="H55" s="22">
        <f t="shared" si="3"/>
        <v>1397.768761332158</v>
      </c>
      <c r="I55" s="22">
        <f>SUM(H55:H$115)</f>
        <v>112111.26560954099</v>
      </c>
      <c r="J55" s="22">
        <f>SUM(I55:I$115)</f>
        <v>2066927.9277613244</v>
      </c>
      <c r="K55" s="22">
        <f t="shared" si="4"/>
        <v>661406.21146465279</v>
      </c>
      <c r="L55" s="33">
        <f t="shared" si="5"/>
        <v>5164.7186305206433</v>
      </c>
      <c r="M55" s="22">
        <f>SUM(L55:L$115)</f>
        <v>594546.89938947826</v>
      </c>
    </row>
    <row r="56" spans="1:13">
      <c r="A56" s="35">
        <v>67</v>
      </c>
      <c r="B56" s="36">
        <v>9.1493000000000002</v>
      </c>
      <c r="C56" s="31">
        <f t="shared" si="0"/>
        <v>0.99085069999999997</v>
      </c>
      <c r="D56" s="32">
        <f t="shared" si="6"/>
        <v>906118.51212908584</v>
      </c>
      <c r="E56" s="32">
        <f t="shared" si="1"/>
        <v>8290.3501030226471</v>
      </c>
      <c r="F56" s="32"/>
      <c r="G56" s="34">
        <f t="shared" si="2"/>
        <v>173255.09777484587</v>
      </c>
      <c r="H56" s="22">
        <f t="shared" si="3"/>
        <v>1565.7122783286129</v>
      </c>
      <c r="I56" s="22">
        <f>SUM(H56:H$115)</f>
        <v>110713.49684820884</v>
      </c>
      <c r="J56" s="22">
        <f>SUM(I56:I$115)</f>
        <v>1954816.6621517832</v>
      </c>
      <c r="K56" s="22">
        <f t="shared" si="4"/>
        <v>652976.46734268311</v>
      </c>
      <c r="L56" s="33">
        <f t="shared" si="5"/>
        <v>5900.9707968691891</v>
      </c>
      <c r="M56" s="22">
        <f>SUM(L56:L$115)</f>
        <v>589382.18075895763</v>
      </c>
    </row>
    <row r="57" spans="1:13">
      <c r="A57" s="35">
        <v>68</v>
      </c>
      <c r="B57" s="36">
        <v>10.623200000000001</v>
      </c>
      <c r="C57" s="31">
        <f t="shared" si="0"/>
        <v>0.98937679999999995</v>
      </c>
      <c r="D57" s="32">
        <f t="shared" si="6"/>
        <v>897828.16202606319</v>
      </c>
      <c r="E57" s="32">
        <f t="shared" si="1"/>
        <v>9537.8081308352994</v>
      </c>
      <c r="F57" s="32"/>
      <c r="G57" s="34">
        <f t="shared" si="2"/>
        <v>167482.86332563363</v>
      </c>
      <c r="H57" s="22">
        <f t="shared" si="3"/>
        <v>1757.3724035265714</v>
      </c>
      <c r="I57" s="22">
        <f>SUM(H57:H$115)</f>
        <v>109147.78456988024</v>
      </c>
      <c r="J57" s="22">
        <f>SUM(I57:I$115)</f>
        <v>1844103.1653035744</v>
      </c>
      <c r="K57" s="22">
        <f t="shared" si="4"/>
        <v>643846.0815073417</v>
      </c>
      <c r="L57" s="33">
        <f t="shared" si="5"/>
        <v>6755.7797454167758</v>
      </c>
      <c r="M57" s="22">
        <f>SUM(L57:L$115)</f>
        <v>583481.20996208838</v>
      </c>
    </row>
    <row r="58" spans="1:13">
      <c r="A58" s="35">
        <v>69</v>
      </c>
      <c r="B58" s="36">
        <v>12.332000000000001</v>
      </c>
      <c r="C58" s="31">
        <f t="shared" si="0"/>
        <v>0.98766799999999999</v>
      </c>
      <c r="D58" s="32">
        <f t="shared" si="6"/>
        <v>888290.35389522789</v>
      </c>
      <c r="E58" s="32">
        <f t="shared" si="1"/>
        <v>10954.396644235938</v>
      </c>
      <c r="F58" s="32"/>
      <c r="G58" s="34">
        <f t="shared" si="2"/>
        <v>161662.10670434419</v>
      </c>
      <c r="H58" s="22">
        <f t="shared" si="3"/>
        <v>1969.1546139361969</v>
      </c>
      <c r="I58" s="22">
        <f>SUM(H58:H$115)</f>
        <v>107390.41216635366</v>
      </c>
      <c r="J58" s="22">
        <f>SUM(I58:I$115)</f>
        <v>1734955.3807336942</v>
      </c>
      <c r="K58" s="22">
        <f t="shared" si="4"/>
        <v>633899.02763956925</v>
      </c>
      <c r="L58" s="33">
        <f t="shared" si="5"/>
        <v>7721.3220864984796</v>
      </c>
      <c r="M58" s="22">
        <f>SUM(L58:L$115)</f>
        <v>576725.43021667167</v>
      </c>
    </row>
    <row r="59" spans="1:13">
      <c r="A59" s="35">
        <v>70</v>
      </c>
      <c r="B59" s="36">
        <v>14.2806</v>
      </c>
      <c r="C59" s="31">
        <f t="shared" si="0"/>
        <v>0.98571940000000002</v>
      </c>
      <c r="D59" s="32">
        <f t="shared" si="6"/>
        <v>877335.95725099195</v>
      </c>
      <c r="E59" s="32">
        <f t="shared" si="1"/>
        <v>12528.883871118538</v>
      </c>
      <c r="F59" s="32"/>
      <c r="G59" s="34">
        <f t="shared" si="2"/>
        <v>155774.13619947922</v>
      </c>
      <c r="H59" s="22">
        <f t="shared" si="3"/>
        <v>2197.2520265900275</v>
      </c>
      <c r="I59" s="22">
        <f>SUM(H59:H$115)</f>
        <v>105421.25755241746</v>
      </c>
      <c r="J59" s="22">
        <f>SUM(I59:I$115)</f>
        <v>1627564.9685673406</v>
      </c>
      <c r="K59" s="22">
        <f t="shared" si="4"/>
        <v>623027.72734373901</v>
      </c>
      <c r="L59" s="33">
        <f t="shared" si="5"/>
        <v>8788.03741061853</v>
      </c>
      <c r="M59" s="22">
        <f>SUM(L59:L$115)</f>
        <v>569004.10813017318</v>
      </c>
    </row>
    <row r="60" spans="1:13">
      <c r="A60" s="35">
        <v>71</v>
      </c>
      <c r="B60" s="36">
        <v>16.473600000000001</v>
      </c>
      <c r="C60" s="31">
        <f t="shared" si="0"/>
        <v>0.98352640000000002</v>
      </c>
      <c r="D60" s="32">
        <f t="shared" si="6"/>
        <v>864807.07337987341</v>
      </c>
      <c r="E60" s="32">
        <f t="shared" si="1"/>
        <v>14246.485804030672</v>
      </c>
      <c r="F60" s="32"/>
      <c r="G60" s="34">
        <f t="shared" si="2"/>
        <v>149804.4761659209</v>
      </c>
      <c r="H60" s="22">
        <f t="shared" si="3"/>
        <v>2437.5378838132897</v>
      </c>
      <c r="I60" s="22">
        <f>SUM(H60:H$115)</f>
        <v>103224.00552582744</v>
      </c>
      <c r="J60" s="22">
        <f>SUM(I60:I$115)</f>
        <v>1522143.7110149234</v>
      </c>
      <c r="K60" s="22">
        <f t="shared" si="4"/>
        <v>611134.75895828928</v>
      </c>
      <c r="L60" s="33">
        <f t="shared" si="5"/>
        <v>9944.0561804442113</v>
      </c>
      <c r="M60" s="22">
        <f>SUM(L60:L$115)</f>
        <v>560216.07071955455</v>
      </c>
    </row>
    <row r="61" spans="1:13">
      <c r="A61" s="35">
        <v>72</v>
      </c>
      <c r="B61" s="36">
        <v>18.916</v>
      </c>
      <c r="C61" s="31">
        <f t="shared" si="0"/>
        <v>0.98108399999999996</v>
      </c>
      <c r="D61" s="32">
        <f t="shared" si="6"/>
        <v>850560.58757584274</v>
      </c>
      <c r="E61" s="32">
        <f t="shared" si="1"/>
        <v>16089.204074584646</v>
      </c>
      <c r="F61" s="32"/>
      <c r="G61" s="34">
        <f t="shared" si="2"/>
        <v>143743.08014376002</v>
      </c>
      <c r="H61" s="22">
        <f t="shared" si="3"/>
        <v>2685.6803361157458</v>
      </c>
      <c r="I61" s="22">
        <f>SUM(H61:H$115)</f>
        <v>100786.46764201415</v>
      </c>
      <c r="J61" s="22">
        <f>SUM(I61:I$115)</f>
        <v>1418919.7054890958</v>
      </c>
      <c r="K61" s="22">
        <f t="shared" si="4"/>
        <v>598135.13442046486</v>
      </c>
      <c r="L61" s="33">
        <f t="shared" si="5"/>
        <v>11175.492881093141</v>
      </c>
      <c r="M61" s="22">
        <f>SUM(L61:L$115)</f>
        <v>550272.01453911036</v>
      </c>
    </row>
    <row r="62" spans="1:13">
      <c r="A62" s="35">
        <v>73</v>
      </c>
      <c r="B62" s="36">
        <v>21.612300000000001</v>
      </c>
      <c r="C62" s="31">
        <f t="shared" si="0"/>
        <v>0.97838769999999997</v>
      </c>
      <c r="D62" s="32">
        <f t="shared" si="6"/>
        <v>834471.3835012581</v>
      </c>
      <c r="E62" s="32">
        <f t="shared" si="1"/>
        <v>18034.845881644287</v>
      </c>
      <c r="F62" s="32"/>
      <c r="G62" s="34">
        <f t="shared" si="2"/>
        <v>137584.42540464457</v>
      </c>
      <c r="H62" s="22">
        <f t="shared" si="3"/>
        <v>2937.0296379910551</v>
      </c>
      <c r="I62" s="22">
        <f>SUM(H62:H$115)</f>
        <v>98100.787305898397</v>
      </c>
      <c r="J62" s="22">
        <f>SUM(I62:I$115)</f>
        <v>1318133.2378470816</v>
      </c>
      <c r="K62" s="22">
        <f t="shared" si="4"/>
        <v>583958.26968011982</v>
      </c>
      <c r="L62" s="33">
        <f t="shared" si="5"/>
        <v>12465.820461554849</v>
      </c>
      <c r="M62" s="22">
        <f>SUM(L62:L$115)</f>
        <v>539096.52165801718</v>
      </c>
    </row>
    <row r="63" spans="1:13">
      <c r="A63" s="35">
        <v>74</v>
      </c>
      <c r="B63" s="36">
        <v>24.567499999999999</v>
      </c>
      <c r="C63" s="31">
        <f t="shared" si="0"/>
        <v>0.97543250000000004</v>
      </c>
      <c r="D63" s="32">
        <f t="shared" si="6"/>
        <v>816436.53761961381</v>
      </c>
      <c r="E63" s="32">
        <f t="shared" si="1"/>
        <v>20057.804637969821</v>
      </c>
      <c r="F63" s="32"/>
      <c r="G63" s="34">
        <f t="shared" si="2"/>
        <v>131327.71661216757</v>
      </c>
      <c r="H63" s="22">
        <f t="shared" si="3"/>
        <v>3186.8045260747563</v>
      </c>
      <c r="I63" s="22">
        <f>SUM(H63:H$115)</f>
        <v>95163.757667907339</v>
      </c>
      <c r="J63" s="22">
        <f>SUM(I63:I$115)</f>
        <v>1220032.4505411831</v>
      </c>
      <c r="K63" s="22">
        <f t="shared" si="4"/>
        <v>568550.57574212528</v>
      </c>
      <c r="L63" s="33">
        <f t="shared" si="5"/>
        <v>13796.474916472764</v>
      </c>
      <c r="M63" s="22">
        <f>SUM(L63:L$115)</f>
        <v>526630.70119646261</v>
      </c>
    </row>
    <row r="64" spans="1:13">
      <c r="A64" s="35">
        <v>75</v>
      </c>
      <c r="B64" s="36">
        <v>27.786200000000001</v>
      </c>
      <c r="C64" s="31">
        <f t="shared" si="0"/>
        <v>0.97221380000000002</v>
      </c>
      <c r="D64" s="32">
        <f t="shared" si="6"/>
        <v>796378.73298164399</v>
      </c>
      <c r="E64" s="32">
        <f t="shared" si="1"/>
        <v>22128.338750374503</v>
      </c>
      <c r="F64" s="32"/>
      <c r="G64" s="34">
        <f t="shared" si="2"/>
        <v>124976.90042370551</v>
      </c>
      <c r="H64" s="22">
        <f t="shared" si="3"/>
        <v>3430.0225411078736</v>
      </c>
      <c r="I64" s="22">
        <f>SUM(H64:H$115)</f>
        <v>91976.953141832593</v>
      </c>
      <c r="J64" s="22">
        <f>SUM(I64:I$115)</f>
        <v>1124868.6928732758</v>
      </c>
      <c r="K64" s="22">
        <f t="shared" si="4"/>
        <v>551877.42796295811</v>
      </c>
      <c r="L64" s="33">
        <f t="shared" si="5"/>
        <v>15146.415148911228</v>
      </c>
      <c r="M64" s="22">
        <f>SUM(L64:L$115)</f>
        <v>512834.22627998999</v>
      </c>
    </row>
    <row r="65" spans="1:13">
      <c r="A65" s="35">
        <v>76</v>
      </c>
      <c r="B65" s="36">
        <v>31.273199999999999</v>
      </c>
      <c r="C65" s="31">
        <f t="shared" si="0"/>
        <v>0.9687268</v>
      </c>
      <c r="D65" s="32">
        <f t="shared" si="6"/>
        <v>774250.39423126949</v>
      </c>
      <c r="E65" s="32">
        <f t="shared" si="1"/>
        <v>24213.287428873358</v>
      </c>
      <c r="F65" s="32"/>
      <c r="G65" s="34">
        <f t="shared" si="2"/>
        <v>118540.74855917304</v>
      </c>
      <c r="H65" s="22">
        <f t="shared" si="3"/>
        <v>3661.660330001554</v>
      </c>
      <c r="I65" s="22">
        <f>SUM(H65:H$115)</f>
        <v>88546.930600724721</v>
      </c>
      <c r="J65" s="22">
        <f>SUM(I65:I$115)</f>
        <v>1032891.7397314431</v>
      </c>
      <c r="K65" s="22">
        <f t="shared" si="4"/>
        <v>533925.5691722692</v>
      </c>
      <c r="L65" s="33">
        <f t="shared" si="5"/>
        <v>16492.67530005243</v>
      </c>
      <c r="M65" s="22">
        <f>SUM(L65:L$115)</f>
        <v>497687.81113107881</v>
      </c>
    </row>
    <row r="66" spans="1:13">
      <c r="A66" s="35">
        <v>77</v>
      </c>
      <c r="B66" s="36">
        <v>35.0334</v>
      </c>
      <c r="C66" s="31">
        <f t="shared" si="0"/>
        <v>0.96496660000000001</v>
      </c>
      <c r="D66" s="32">
        <f t="shared" si="6"/>
        <v>750037.10680239613</v>
      </c>
      <c r="E66" s="32">
        <f t="shared" si="1"/>
        <v>26276.349977451027</v>
      </c>
      <c r="F66" s="32"/>
      <c r="G66" s="34">
        <f t="shared" si="2"/>
        <v>112032.7805086169</v>
      </c>
      <c r="H66" s="22">
        <f t="shared" si="3"/>
        <v>3876.7292389254412</v>
      </c>
      <c r="I66" s="22">
        <f>SUM(H66:H$115)</f>
        <v>84885.27027072318</v>
      </c>
      <c r="J66" s="22">
        <f>SUM(I66:I$115)</f>
        <v>944344.80913071823</v>
      </c>
      <c r="K66" s="22">
        <f t="shared" si="4"/>
        <v>514704.94460846792</v>
      </c>
      <c r="L66" s="33">
        <f t="shared" si="5"/>
        <v>17810.605959473396</v>
      </c>
      <c r="M66" s="22">
        <f>SUM(L66:L$115)</f>
        <v>481195.1358310263</v>
      </c>
    </row>
    <row r="67" spans="1:13">
      <c r="A67" s="35">
        <v>78</v>
      </c>
      <c r="B67" s="36">
        <v>39.071300000000001</v>
      </c>
      <c r="C67" s="31">
        <f t="shared" si="0"/>
        <v>0.96092869999999997</v>
      </c>
      <c r="D67" s="32">
        <f t="shared" si="6"/>
        <v>723760.7568249451</v>
      </c>
      <c r="E67" s="32">
        <f t="shared" si="1"/>
        <v>28278.273658134509</v>
      </c>
      <c r="F67" s="32"/>
      <c r="G67" s="34">
        <f t="shared" si="2"/>
        <v>105471.11345945984</v>
      </c>
      <c r="H67" s="22">
        <f t="shared" si="3"/>
        <v>4070.3284897116828</v>
      </c>
      <c r="I67" s="22">
        <f>SUM(H67:H$115)</f>
        <v>81008.541031797737</v>
      </c>
      <c r="J67" s="22">
        <f>SUM(I67:I$115)</f>
        <v>859459.53885999508</v>
      </c>
      <c r="K67" s="22">
        <f t="shared" si="4"/>
        <v>494250.28488786553</v>
      </c>
      <c r="L67" s="33">
        <f t="shared" si="5"/>
        <v>19074.047382655721</v>
      </c>
      <c r="M67" s="22">
        <f>SUM(L67:L$115)</f>
        <v>463384.52987155301</v>
      </c>
    </row>
    <row r="68" spans="1:13">
      <c r="A68" s="35">
        <v>79</v>
      </c>
      <c r="B68" s="36">
        <v>43.3919</v>
      </c>
      <c r="C68" s="31">
        <f t="shared" si="0"/>
        <v>0.95660809999999996</v>
      </c>
      <c r="D68" s="32">
        <f t="shared" si="6"/>
        <v>695482.48316681059</v>
      </c>
      <c r="E68" s="32">
        <f t="shared" si="1"/>
        <v>30178.3063613259</v>
      </c>
      <c r="F68" s="32"/>
      <c r="G68" s="34">
        <f t="shared" si="2"/>
        <v>98878.263360147525</v>
      </c>
      <c r="H68" s="22">
        <f t="shared" si="3"/>
        <v>4237.8693574818617</v>
      </c>
      <c r="I68" s="22">
        <f>SUM(H68:H$115)</f>
        <v>76938.212542086039</v>
      </c>
      <c r="J68" s="22">
        <f>SUM(I68:I$115)</f>
        <v>778450.99782819743</v>
      </c>
      <c r="K68" s="22">
        <f t="shared" si="4"/>
        <v>472622.50673811167</v>
      </c>
      <c r="L68" s="33">
        <f t="shared" si="5"/>
        <v>20256.347258713828</v>
      </c>
      <c r="M68" s="22">
        <f>SUM(L68:L$115)</f>
        <v>444310.48248889722</v>
      </c>
    </row>
    <row r="69" spans="1:13">
      <c r="A69" s="35">
        <v>80</v>
      </c>
      <c r="B69" s="36">
        <v>47.999899999999997</v>
      </c>
      <c r="C69" s="31">
        <f t="shared" ref="C69:C115" si="7">1-(B69/1000)</f>
        <v>0.95200010000000002</v>
      </c>
      <c r="D69" s="32">
        <f t="shared" si="6"/>
        <v>665304.17680548469</v>
      </c>
      <c r="E69" s="32">
        <f t="shared" ref="E69:E115" si="8">D69-D70</f>
        <v>31934.533956245519</v>
      </c>
      <c r="F69" s="32"/>
      <c r="G69" s="34">
        <f t="shared" ref="G69:G115" si="9">D69*((1+$I$1)^-A69)</f>
        <v>92280.729409024745</v>
      </c>
      <c r="H69" s="22">
        <f t="shared" ref="H69:H115" si="10">E69*((1+$I$1)^-(A69+0.5))</f>
        <v>4375.1144517691246</v>
      </c>
      <c r="I69" s="22">
        <f>SUM(H69:H$115)</f>
        <v>72700.343184604179</v>
      </c>
      <c r="J69" s="22">
        <f>SUM(I69:I$115)</f>
        <v>701512.78528611152</v>
      </c>
      <c r="K69" s="22">
        <f t="shared" ref="K69:K115" si="11">G69*($M$1^A69)</f>
        <v>449909.08151389466</v>
      </c>
      <c r="L69" s="33">
        <f t="shared" ref="L69:L115" si="12">($M$1^A69)*H69</f>
        <v>21330.60431055837</v>
      </c>
      <c r="M69" s="22">
        <f>SUM(L69:L$115)</f>
        <v>424054.13523018343</v>
      </c>
    </row>
    <row r="70" spans="1:13">
      <c r="A70" s="35">
        <v>81</v>
      </c>
      <c r="B70" s="36">
        <v>52.9</v>
      </c>
      <c r="C70" s="31">
        <f t="shared" si="7"/>
        <v>0.94710000000000005</v>
      </c>
      <c r="D70" s="32">
        <f t="shared" ref="D70:D115" si="13">D69*C69</f>
        <v>633369.64284923917</v>
      </c>
      <c r="E70" s="32">
        <f t="shared" si="8"/>
        <v>33505.254106724751</v>
      </c>
      <c r="F70" s="32"/>
      <c r="G70" s="34">
        <f t="shared" si="9"/>
        <v>85708.549878501959</v>
      </c>
      <c r="H70" s="22">
        <f t="shared" si="10"/>
        <v>4478.3484971083626</v>
      </c>
      <c r="I70" s="22">
        <f>SUM(H70:H$115)</f>
        <v>68325.22873283505</v>
      </c>
      <c r="J70" s="22">
        <f>SUM(I70:I$115)</f>
        <v>628812.44210150721</v>
      </c>
      <c r="K70" s="22">
        <f t="shared" si="11"/>
        <v>426224.15649168647</v>
      </c>
      <c r="L70" s="33">
        <f t="shared" si="12"/>
        <v>22270.593929796469</v>
      </c>
      <c r="M70" s="22">
        <f>SUM(L70:L$115)</f>
        <v>402723.53091962502</v>
      </c>
    </row>
    <row r="71" spans="1:13">
      <c r="A71" s="35">
        <v>82</v>
      </c>
      <c r="B71" s="36">
        <v>58.097000000000001</v>
      </c>
      <c r="C71" s="31">
        <f t="shared" si="7"/>
        <v>0.94190300000000005</v>
      </c>
      <c r="D71" s="32">
        <f t="shared" si="13"/>
        <v>599864.38874251442</v>
      </c>
      <c r="E71" s="32">
        <f t="shared" si="8"/>
        <v>34850.321392773883</v>
      </c>
      <c r="F71" s="32"/>
      <c r="G71" s="34">
        <f t="shared" si="9"/>
        <v>79194.700087735822</v>
      </c>
      <c r="H71" s="22">
        <f t="shared" si="10"/>
        <v>4544.5186781877192</v>
      </c>
      <c r="I71" s="22">
        <f>SUM(H71:H$115)</f>
        <v>63846.880235726661</v>
      </c>
      <c r="J71" s="22">
        <f>SUM(I71:I$115)</f>
        <v>560487.21336867218</v>
      </c>
      <c r="K71" s="22">
        <f t="shared" si="11"/>
        <v>401707.74301028473</v>
      </c>
      <c r="L71" s="33">
        <f t="shared" si="12"/>
        <v>23051.647891341414</v>
      </c>
      <c r="M71" s="22">
        <f>SUM(L71:L$115)</f>
        <v>380452.93698982854</v>
      </c>
    </row>
    <row r="72" spans="1:13">
      <c r="A72" s="35">
        <v>83</v>
      </c>
      <c r="B72" s="36">
        <v>63.595700000000001</v>
      </c>
      <c r="C72" s="31">
        <f t="shared" si="7"/>
        <v>0.93640429999999997</v>
      </c>
      <c r="D72" s="32">
        <f t="shared" si="13"/>
        <v>565014.06734974054</v>
      </c>
      <c r="E72" s="32">
        <f t="shared" si="8"/>
        <v>35932.465122953872</v>
      </c>
      <c r="F72" s="32"/>
      <c r="G72" s="34">
        <f t="shared" si="9"/>
        <v>72774.366435842559</v>
      </c>
      <c r="H72" s="22">
        <f t="shared" si="10"/>
        <v>4571.3476705471339</v>
      </c>
      <c r="I72" s="22">
        <f>SUM(H72:H$115)</f>
        <v>59302.361557538949</v>
      </c>
      <c r="J72" s="22">
        <f>SUM(I72:I$115)</f>
        <v>496640.33313294587</v>
      </c>
      <c r="K72" s="22">
        <f t="shared" si="11"/>
        <v>376524.02227308141</v>
      </c>
      <c r="L72" s="33">
        <f t="shared" si="12"/>
        <v>23651.490166396805</v>
      </c>
      <c r="M72" s="22">
        <f>SUM(L72:L$115)</f>
        <v>357401.28909848712</v>
      </c>
    </row>
    <row r="73" spans="1:13">
      <c r="A73" s="35">
        <v>84</v>
      </c>
      <c r="B73" s="36">
        <v>69.400899999999993</v>
      </c>
      <c r="C73" s="31">
        <f t="shared" si="7"/>
        <v>0.93059910000000001</v>
      </c>
      <c r="D73" s="32">
        <f t="shared" si="13"/>
        <v>529081.60222678666</v>
      </c>
      <c r="E73" s="32">
        <f t="shared" si="8"/>
        <v>36718.739367980976</v>
      </c>
      <c r="F73" s="32"/>
      <c r="G73" s="34">
        <f t="shared" si="9"/>
        <v>66484.126497852354</v>
      </c>
      <c r="H73" s="22">
        <f t="shared" si="10"/>
        <v>4557.4418592886013</v>
      </c>
      <c r="I73" s="22">
        <f>SUM(H73:H$115)</f>
        <v>54731.013886991808</v>
      </c>
      <c r="J73" s="22">
        <f>SUM(I73:I$115)</f>
        <v>437337.9715754069</v>
      </c>
      <c r="K73" s="22">
        <f t="shared" si="11"/>
        <v>350858.81734634686</v>
      </c>
      <c r="L73" s="33">
        <f t="shared" si="12"/>
        <v>24051.134385083453</v>
      </c>
      <c r="M73" s="22">
        <f>SUM(L73:L$115)</f>
        <v>333749.7989320904</v>
      </c>
    </row>
    <row r="74" spans="1:13">
      <c r="A74" s="35">
        <v>85</v>
      </c>
      <c r="B74" s="36">
        <v>75.517200000000003</v>
      </c>
      <c r="C74" s="31">
        <f t="shared" si="7"/>
        <v>0.92448280000000005</v>
      </c>
      <c r="D74" s="32">
        <f t="shared" si="13"/>
        <v>492362.86285880569</v>
      </c>
      <c r="E74" s="32">
        <f t="shared" si="8"/>
        <v>37181.864787080965</v>
      </c>
      <c r="F74" s="32"/>
      <c r="G74" s="34">
        <f t="shared" si="9"/>
        <v>60361.042227500053</v>
      </c>
      <c r="H74" s="22">
        <f t="shared" si="10"/>
        <v>4502.3647565719339</v>
      </c>
      <c r="I74" s="22">
        <f>SUM(H74:H$115)</f>
        <v>50173.572027703201</v>
      </c>
      <c r="J74" s="22">
        <f>SUM(I74:I$115)</f>
        <v>382606.95768841513</v>
      </c>
      <c r="K74" s="22">
        <f t="shared" si="11"/>
        <v>324916.17330982076</v>
      </c>
      <c r="L74" s="33">
        <f t="shared" si="12"/>
        <v>24235.683705339881</v>
      </c>
      <c r="M74" s="22">
        <f>SUM(L74:L$115)</f>
        <v>309698.66454700701</v>
      </c>
    </row>
    <row r="75" spans="1:13">
      <c r="A75" s="35">
        <v>86</v>
      </c>
      <c r="B75" s="36">
        <v>81.9495</v>
      </c>
      <c r="C75" s="31">
        <f t="shared" si="7"/>
        <v>0.91805049999999999</v>
      </c>
      <c r="D75" s="32">
        <f t="shared" si="13"/>
        <v>455180.99807172472</v>
      </c>
      <c r="E75" s="32">
        <f t="shared" si="8"/>
        <v>37301.855201478815</v>
      </c>
      <c r="F75" s="32"/>
      <c r="G75" s="34">
        <f t="shared" si="9"/>
        <v>54441.702760387794</v>
      </c>
      <c r="H75" s="22">
        <f t="shared" si="10"/>
        <v>4406.7262799956843</v>
      </c>
      <c r="I75" s="22">
        <f>SUM(H75:H$115)</f>
        <v>45671.207271131272</v>
      </c>
      <c r="J75" s="22">
        <f>SUM(I75:I$115)</f>
        <v>332433.38566071191</v>
      </c>
      <c r="K75" s="22">
        <f t="shared" si="11"/>
        <v>298914.14823422767</v>
      </c>
      <c r="L75" s="33">
        <f t="shared" si="12"/>
        <v>24195.290846867585</v>
      </c>
      <c r="M75" s="22">
        <f>SUM(L75:L$115)</f>
        <v>285462.98084166716</v>
      </c>
    </row>
    <row r="76" spans="1:13">
      <c r="A76" s="35">
        <v>87</v>
      </c>
      <c r="B76" s="36">
        <v>88.702500000000001</v>
      </c>
      <c r="C76" s="31">
        <f t="shared" si="7"/>
        <v>0.91129749999999998</v>
      </c>
      <c r="D76" s="32">
        <f t="shared" si="13"/>
        <v>417879.14287024591</v>
      </c>
      <c r="E76" s="32">
        <f t="shared" si="8"/>
        <v>37066.924670448003</v>
      </c>
      <c r="F76" s="32"/>
      <c r="G76" s="34">
        <f t="shared" si="9"/>
        <v>48761.202380512579</v>
      </c>
      <c r="H76" s="22">
        <f t="shared" si="10"/>
        <v>4272.1681079703703</v>
      </c>
      <c r="I76" s="22">
        <f>SUM(H76:H$115)</f>
        <v>41264.480991135584</v>
      </c>
      <c r="J76" s="22">
        <f>SUM(I76:I$115)</f>
        <v>286762.17838958063</v>
      </c>
      <c r="K76" s="22">
        <f t="shared" si="11"/>
        <v>273079.65747158718</v>
      </c>
      <c r="L76" s="33">
        <f t="shared" si="12"/>
        <v>23925.624197729714</v>
      </c>
      <c r="M76" s="22">
        <f>SUM(L76:L$115)</f>
        <v>261267.68999479944</v>
      </c>
    </row>
    <row r="77" spans="1:13">
      <c r="A77" s="35">
        <v>88</v>
      </c>
      <c r="B77" s="36">
        <v>95.781000000000006</v>
      </c>
      <c r="C77" s="31">
        <f t="shared" si="7"/>
        <v>0.90421899999999999</v>
      </c>
      <c r="D77" s="32">
        <f t="shared" si="13"/>
        <v>380812.21819979791</v>
      </c>
      <c r="E77" s="32">
        <f t="shared" si="8"/>
        <v>36474.575071394851</v>
      </c>
      <c r="F77" s="32"/>
      <c r="G77" s="34">
        <f t="shared" si="9"/>
        <v>43352.15787937089</v>
      </c>
      <c r="H77" s="22">
        <f t="shared" si="10"/>
        <v>4101.3624780816053</v>
      </c>
      <c r="I77" s="22">
        <f>SUM(H77:H$115)</f>
        <v>36992.312883165207</v>
      </c>
      <c r="J77" s="22">
        <f>SUM(I77:I$115)</f>
        <v>245497.6973984451</v>
      </c>
      <c r="K77" s="22">
        <f t="shared" si="11"/>
        <v>247642.87350030051</v>
      </c>
      <c r="L77" s="33">
        <f t="shared" si="12"/>
        <v>23428.434454510738</v>
      </c>
      <c r="M77" s="22">
        <f>SUM(L77:L$115)</f>
        <v>237342.06579706975</v>
      </c>
    </row>
    <row r="78" spans="1:13">
      <c r="A78" s="35">
        <v>89</v>
      </c>
      <c r="B78" s="36">
        <v>103.18980000000001</v>
      </c>
      <c r="C78" s="31">
        <f t="shared" si="7"/>
        <v>0.8968102</v>
      </c>
      <c r="D78" s="32">
        <f t="shared" si="13"/>
        <v>344337.64312840306</v>
      </c>
      <c r="E78" s="32">
        <f t="shared" si="8"/>
        <v>35532.132526891306</v>
      </c>
      <c r="F78" s="32"/>
      <c r="G78" s="34">
        <f t="shared" si="9"/>
        <v>38243.751068806712</v>
      </c>
      <c r="H78" s="22">
        <f t="shared" si="10"/>
        <v>3897.9415334270439</v>
      </c>
      <c r="I78" s="22">
        <f>SUM(H78:H$115)</f>
        <v>32890.950405083611</v>
      </c>
      <c r="J78" s="22">
        <f>SUM(I78:I$115)</f>
        <v>208505.38451527987</v>
      </c>
      <c r="K78" s="22">
        <f t="shared" si="11"/>
        <v>222831.08220706313</v>
      </c>
      <c r="L78" s="33">
        <f t="shared" si="12"/>
        <v>22711.750442855002</v>
      </c>
      <c r="M78" s="22">
        <f>SUM(L78:L$115)</f>
        <v>213913.63134255901</v>
      </c>
    </row>
    <row r="79" spans="1:13">
      <c r="A79" s="35">
        <v>90</v>
      </c>
      <c r="B79" s="36">
        <v>110.9336</v>
      </c>
      <c r="C79" s="31">
        <f t="shared" si="7"/>
        <v>0.88906640000000003</v>
      </c>
      <c r="D79" s="32">
        <f t="shared" si="13"/>
        <v>308805.51060151175</v>
      </c>
      <c r="E79" s="32">
        <f t="shared" si="8"/>
        <v>34256.906990863848</v>
      </c>
      <c r="F79" s="32"/>
      <c r="G79" s="34">
        <f t="shared" si="9"/>
        <v>33460.864433918781</v>
      </c>
      <c r="H79" s="22">
        <f t="shared" si="10"/>
        <v>3666.3872215265142</v>
      </c>
      <c r="I79" s="22">
        <f>SUM(H79:H$115)</f>
        <v>28993.00887165657</v>
      </c>
      <c r="J79" s="22">
        <f>SUM(I79:I$115)</f>
        <v>175614.43411019625</v>
      </c>
      <c r="K79" s="22">
        <f t="shared" si="11"/>
        <v>198862.37185203837</v>
      </c>
      <c r="L79" s="33">
        <f t="shared" si="12"/>
        <v>21789.827350117201</v>
      </c>
      <c r="M79" s="22">
        <f>SUM(L79:L$115)</f>
        <v>191201.88089970397</v>
      </c>
    </row>
    <row r="80" spans="1:13">
      <c r="A80" s="35">
        <v>91</v>
      </c>
      <c r="B80" s="36">
        <v>119.0172</v>
      </c>
      <c r="C80" s="31">
        <f t="shared" si="7"/>
        <v>0.88098279999999995</v>
      </c>
      <c r="D80" s="32">
        <f t="shared" si="13"/>
        <v>274548.6036106479</v>
      </c>
      <c r="E80" s="32">
        <f t="shared" si="8"/>
        <v>32676.006065649213</v>
      </c>
      <c r="F80" s="32"/>
      <c r="G80" s="34">
        <f t="shared" si="9"/>
        <v>29023.346617709474</v>
      </c>
      <c r="H80" s="22">
        <f t="shared" si="10"/>
        <v>3411.8920714849583</v>
      </c>
      <c r="I80" s="22">
        <f>SUM(H80:H$115)</f>
        <v>25326.621650130059</v>
      </c>
      <c r="J80" s="22">
        <f>SUM(I80:I$115)</f>
        <v>146621.4252385397</v>
      </c>
      <c r="K80" s="22">
        <f t="shared" si="11"/>
        <v>175939.4049743533</v>
      </c>
      <c r="L80" s="33">
        <f t="shared" si="12"/>
        <v>20682.875369289577</v>
      </c>
      <c r="M80" s="22">
        <f>SUM(L80:L$115)</f>
        <v>169412.05354958677</v>
      </c>
    </row>
    <row r="81" spans="1:13">
      <c r="A81" s="35">
        <v>92</v>
      </c>
      <c r="B81" s="36">
        <v>127.44540000000001</v>
      </c>
      <c r="C81" s="31">
        <f t="shared" si="7"/>
        <v>0.87255459999999996</v>
      </c>
      <c r="D81" s="32">
        <f t="shared" si="13"/>
        <v>241872.59754499869</v>
      </c>
      <c r="E81" s="32">
        <f t="shared" si="8"/>
        <v>30825.549943161372</v>
      </c>
      <c r="F81" s="32"/>
      <c r="G81" s="34">
        <f t="shared" si="9"/>
        <v>24945.433335258756</v>
      </c>
      <c r="H81" s="22">
        <f t="shared" si="10"/>
        <v>3140.1708997095325</v>
      </c>
      <c r="I81" s="22">
        <f>SUM(H81:H$115)</f>
        <v>21914.7295786451</v>
      </c>
      <c r="J81" s="22">
        <f>SUM(I81:I$115)</f>
        <v>121294.80358840959</v>
      </c>
      <c r="K81" s="22">
        <f t="shared" si="11"/>
        <v>154243.49406549515</v>
      </c>
      <c r="L81" s="33">
        <f t="shared" si="12"/>
        <v>19416.416825655586</v>
      </c>
      <c r="M81" s="22">
        <f>SUM(L81:L$115)</f>
        <v>148729.17818029717</v>
      </c>
    </row>
    <row r="82" spans="1:13">
      <c r="A82" s="35">
        <v>93</v>
      </c>
      <c r="B82" s="36">
        <v>136.22280000000001</v>
      </c>
      <c r="C82" s="31">
        <f t="shared" si="7"/>
        <v>0.86377720000000002</v>
      </c>
      <c r="D82" s="32">
        <f t="shared" si="13"/>
        <v>211047.04760183732</v>
      </c>
      <c r="E82" s="32">
        <f t="shared" si="8"/>
        <v>28749.419756055548</v>
      </c>
      <c r="F82" s="32"/>
      <c r="G82" s="34">
        <f t="shared" si="9"/>
        <v>21235.368395778896</v>
      </c>
      <c r="H82" s="22">
        <f t="shared" si="10"/>
        <v>2857.2462388509421</v>
      </c>
      <c r="I82" s="22">
        <f>SUM(H82:H$115)</f>
        <v>18774.558678935569</v>
      </c>
      <c r="J82" s="22">
        <f>SUM(I82:I$115)</f>
        <v>99380.074009764474</v>
      </c>
      <c r="K82" s="22">
        <f t="shared" si="11"/>
        <v>133929.35382659404</v>
      </c>
      <c r="L82" s="33">
        <f t="shared" si="12"/>
        <v>18020.367500138997</v>
      </c>
      <c r="M82" s="22">
        <f>SUM(L82:L$115)</f>
        <v>129312.76135464157</v>
      </c>
    </row>
    <row r="83" spans="1:13">
      <c r="A83" s="35">
        <v>94</v>
      </c>
      <c r="B83" s="36">
        <v>145.3544</v>
      </c>
      <c r="C83" s="31">
        <f t="shared" si="7"/>
        <v>0.85464560000000001</v>
      </c>
      <c r="D83" s="32">
        <f t="shared" si="13"/>
        <v>182297.62784578177</v>
      </c>
      <c r="E83" s="32">
        <f t="shared" si="8"/>
        <v>26497.762316946901</v>
      </c>
      <c r="F83" s="32"/>
      <c r="G83" s="34">
        <f t="shared" si="9"/>
        <v>17895.245906218919</v>
      </c>
      <c r="H83" s="22">
        <f t="shared" si="10"/>
        <v>2569.2355383587646</v>
      </c>
      <c r="I83" s="22">
        <f>SUM(H83:H$115)</f>
        <v>15917.312440084626</v>
      </c>
      <c r="J83" s="22">
        <f>SUM(I83:I$115)</f>
        <v>80605.515330828901</v>
      </c>
      <c r="K83" s="22">
        <f t="shared" si="11"/>
        <v>115120.80457665134</v>
      </c>
      <c r="L83" s="33">
        <f t="shared" si="12"/>
        <v>16527.990946466998</v>
      </c>
      <c r="M83" s="22">
        <f>SUM(L83:L$115)</f>
        <v>111292.39385450257</v>
      </c>
    </row>
    <row r="84" spans="1:13">
      <c r="A84" s="35">
        <v>95</v>
      </c>
      <c r="B84" s="36">
        <v>154.84479999999999</v>
      </c>
      <c r="C84" s="31">
        <f t="shared" si="7"/>
        <v>0.8451552</v>
      </c>
      <c r="D84" s="32">
        <f t="shared" si="13"/>
        <v>155799.86552883487</v>
      </c>
      <c r="E84" s="32">
        <f t="shared" si="8"/>
        <v>24124.799017839337</v>
      </c>
      <c r="F84" s="32"/>
      <c r="G84" s="34">
        <f t="shared" si="9"/>
        <v>14921.066511871228</v>
      </c>
      <c r="H84" s="22">
        <f t="shared" si="10"/>
        <v>2282.0994117976702</v>
      </c>
      <c r="I84" s="22">
        <f>SUM(H84:H$115)</f>
        <v>13348.076901725861</v>
      </c>
      <c r="J84" s="22">
        <f>SUM(I84:I$115)</f>
        <v>64688.20289074428</v>
      </c>
      <c r="K84" s="22">
        <f t="shared" si="11"/>
        <v>97907.550128675881</v>
      </c>
      <c r="L84" s="33">
        <f t="shared" si="12"/>
        <v>14974.449874708154</v>
      </c>
      <c r="M84" s="22">
        <f>SUM(L84:L$115)</f>
        <v>94764.402908035569</v>
      </c>
    </row>
    <row r="85" spans="1:13">
      <c r="A85" s="35">
        <v>96</v>
      </c>
      <c r="B85" s="36">
        <v>164.69880000000001</v>
      </c>
      <c r="C85" s="31">
        <f t="shared" si="7"/>
        <v>0.83530119999999997</v>
      </c>
      <c r="D85" s="32">
        <f t="shared" si="13"/>
        <v>131675.06651099553</v>
      </c>
      <c r="E85" s="32">
        <f t="shared" si="8"/>
        <v>21686.725444281154</v>
      </c>
      <c r="F85" s="32"/>
      <c r="G85" s="34">
        <f t="shared" si="9"/>
        <v>12303.040928833007</v>
      </c>
      <c r="H85" s="22">
        <f t="shared" si="10"/>
        <v>2001.4326071534997</v>
      </c>
      <c r="I85" s="22">
        <f>SUM(H85:H$115)</f>
        <v>11065.977489928191</v>
      </c>
      <c r="J85" s="22">
        <f>SUM(I85:I$115)</f>
        <v>51340.125989018423</v>
      </c>
      <c r="K85" s="22">
        <f t="shared" si="11"/>
        <v>82343.43084167935</v>
      </c>
      <c r="L85" s="33">
        <f t="shared" si="12"/>
        <v>13395.454703007203</v>
      </c>
      <c r="M85" s="22">
        <f>SUM(L85:L$115)</f>
        <v>79789.953033327416</v>
      </c>
    </row>
    <row r="86" spans="1:13">
      <c r="A86" s="35">
        <v>97</v>
      </c>
      <c r="B86" s="36">
        <v>174.9211</v>
      </c>
      <c r="C86" s="31">
        <f t="shared" si="7"/>
        <v>0.82507890000000006</v>
      </c>
      <c r="D86" s="32">
        <f t="shared" si="13"/>
        <v>109988.34106671438</v>
      </c>
      <c r="E86" s="32">
        <f t="shared" si="8"/>
        <v>19239.281606564851</v>
      </c>
      <c r="F86" s="32"/>
      <c r="G86" s="34">
        <f t="shared" si="9"/>
        <v>10026.092538052026</v>
      </c>
      <c r="H86" s="22">
        <f t="shared" si="10"/>
        <v>1732.2556071598701</v>
      </c>
      <c r="I86" s="22">
        <f>SUM(H86:H$115)</f>
        <v>9064.5448827746932</v>
      </c>
      <c r="J86" s="22">
        <f>SUM(I86:I$115)</f>
        <v>40274.148499090232</v>
      </c>
      <c r="K86" s="22">
        <f t="shared" si="11"/>
        <v>68446.046757127056</v>
      </c>
      <c r="L86" s="33">
        <f t="shared" si="12"/>
        <v>11825.74844915567</v>
      </c>
      <c r="M86" s="22">
        <f>SUM(L86:L$115)</f>
        <v>66394.498330320203</v>
      </c>
    </row>
    <row r="87" spans="1:13">
      <c r="A87" s="35">
        <v>98</v>
      </c>
      <c r="B87" s="36">
        <v>185.51660000000001</v>
      </c>
      <c r="C87" s="31">
        <f t="shared" si="7"/>
        <v>0.81448339999999997</v>
      </c>
      <c r="D87" s="32">
        <f t="shared" si="13"/>
        <v>90749.059460149525</v>
      </c>
      <c r="E87" s="32">
        <f t="shared" si="8"/>
        <v>16835.456964244775</v>
      </c>
      <c r="F87" s="32"/>
      <c r="G87" s="34">
        <f t="shared" si="9"/>
        <v>8070.5535635065107</v>
      </c>
      <c r="H87" s="22">
        <f t="shared" si="10"/>
        <v>1478.8501435805633</v>
      </c>
      <c r="I87" s="22">
        <f>SUM(H87:H$115)</f>
        <v>7332.2892756148194</v>
      </c>
      <c r="J87" s="22">
        <f>SUM(I87:I$115)</f>
        <v>31209.603616315559</v>
      </c>
      <c r="K87" s="22">
        <f t="shared" si="11"/>
        <v>56197.90902153495</v>
      </c>
      <c r="L87" s="33">
        <f t="shared" si="12"/>
        <v>10297.718139338553</v>
      </c>
      <c r="M87" s="22">
        <f>SUM(L87:L$115)</f>
        <v>54568.749881164535</v>
      </c>
    </row>
    <row r="88" spans="1:13">
      <c r="A88" s="35">
        <v>99</v>
      </c>
      <c r="B88" s="36">
        <v>196.49</v>
      </c>
      <c r="C88" s="31">
        <f t="shared" si="7"/>
        <v>0.80350999999999995</v>
      </c>
      <c r="D88" s="32">
        <f t="shared" si="13"/>
        <v>73913.60249590475</v>
      </c>
      <c r="E88" s="32">
        <f t="shared" si="8"/>
        <v>14523.283754420328</v>
      </c>
      <c r="F88" s="32"/>
      <c r="G88" s="34">
        <f t="shared" si="9"/>
        <v>6413.0067378408776</v>
      </c>
      <c r="H88" s="22">
        <f t="shared" si="10"/>
        <v>1244.6298605754789</v>
      </c>
      <c r="I88" s="22">
        <f>SUM(H88:H$115)</f>
        <v>5853.4391320342547</v>
      </c>
      <c r="J88" s="22">
        <f>SUM(I88:I$115)</f>
        <v>23877.314340700737</v>
      </c>
      <c r="K88" s="22">
        <f t="shared" si="11"/>
        <v>45548.984676102904</v>
      </c>
      <c r="L88" s="33">
        <f t="shared" si="12"/>
        <v>8840.1008706657685</v>
      </c>
      <c r="M88" s="22">
        <f>SUM(L88:L$115)</f>
        <v>44271.031741825987</v>
      </c>
    </row>
    <row r="89" spans="1:13">
      <c r="A89" s="35">
        <v>100</v>
      </c>
      <c r="B89" s="36">
        <v>207.84610000000001</v>
      </c>
      <c r="C89" s="31">
        <f t="shared" si="7"/>
        <v>0.79215389999999997</v>
      </c>
      <c r="D89" s="32">
        <f t="shared" si="13"/>
        <v>59390.318741484421</v>
      </c>
      <c r="E89" s="32">
        <f t="shared" si="8"/>
        <v>12344.04612817445</v>
      </c>
      <c r="F89" s="32"/>
      <c r="G89" s="34">
        <f t="shared" si="9"/>
        <v>5027.2341891927053</v>
      </c>
      <c r="H89" s="22">
        <f t="shared" si="10"/>
        <v>1032.0697857376215</v>
      </c>
      <c r="I89" s="22">
        <f>SUM(H89:H$115)</f>
        <v>4608.8092714587774</v>
      </c>
      <c r="J89" s="22">
        <f>SUM(I89:I$115)</f>
        <v>18023.875208666483</v>
      </c>
      <c r="K89" s="22">
        <f t="shared" si="11"/>
        <v>36420.532654280338</v>
      </c>
      <c r="L89" s="33">
        <f t="shared" si="12"/>
        <v>7476.9803670095744</v>
      </c>
      <c r="M89" s="22">
        <f>SUM(L89:L$115)</f>
        <v>35430.930871160221</v>
      </c>
    </row>
    <row r="90" spans="1:13">
      <c r="A90" s="35">
        <v>101</v>
      </c>
      <c r="B90" s="36">
        <v>219.58959999999999</v>
      </c>
      <c r="C90" s="31">
        <f t="shared" si="7"/>
        <v>0.78041040000000006</v>
      </c>
      <c r="D90" s="32">
        <f t="shared" si="13"/>
        <v>47046.272613309971</v>
      </c>
      <c r="E90" s="32">
        <f t="shared" si="8"/>
        <v>10330.872184647691</v>
      </c>
      <c r="F90" s="32"/>
      <c r="G90" s="34">
        <f t="shared" si="9"/>
        <v>3885.2128479827697</v>
      </c>
      <c r="H90" s="22">
        <f t="shared" si="10"/>
        <v>842.68381193111043</v>
      </c>
      <c r="I90" s="22">
        <f>SUM(H90:H$115)</f>
        <v>3576.7394857211548</v>
      </c>
      <c r="J90" s="22">
        <f>SUM(I90:I$115)</f>
        <v>13415.065937207693</v>
      </c>
      <c r="K90" s="22">
        <f t="shared" si="11"/>
        <v>28709.932021276909</v>
      </c>
      <c r="L90" s="33">
        <f t="shared" si="12"/>
        <v>6227.0449271612133</v>
      </c>
      <c r="M90" s="22">
        <f>SUM(L90:L$115)</f>
        <v>27953.950504150656</v>
      </c>
    </row>
    <row r="91" spans="1:13">
      <c r="A91" s="35">
        <v>102</v>
      </c>
      <c r="B91" s="36">
        <v>231.7253</v>
      </c>
      <c r="C91" s="31">
        <f t="shared" si="7"/>
        <v>0.76827469999999998</v>
      </c>
      <c r="D91" s="32">
        <f t="shared" si="13"/>
        <v>36715.40042866228</v>
      </c>
      <c r="E91" s="32">
        <f t="shared" si="8"/>
        <v>8507.8871789518962</v>
      </c>
      <c r="F91" s="32"/>
      <c r="G91" s="34">
        <f t="shared" si="9"/>
        <v>2958.1078173457304</v>
      </c>
      <c r="H91" s="22">
        <f t="shared" si="10"/>
        <v>677.05744739215675</v>
      </c>
      <c r="I91" s="22">
        <f>SUM(H91:H$115)</f>
        <v>2734.0556737900442</v>
      </c>
      <c r="J91" s="22">
        <f>SUM(I91:I$115)</f>
        <v>9838.3264514865386</v>
      </c>
      <c r="K91" s="22">
        <f t="shared" si="11"/>
        <v>22296.234266684372</v>
      </c>
      <c r="L91" s="33">
        <f t="shared" si="12"/>
        <v>5103.2052890499917</v>
      </c>
      <c r="M91" s="22">
        <f>SUM(L91:L$115)</f>
        <v>21726.90557698944</v>
      </c>
    </row>
    <row r="92" spans="1:13">
      <c r="A92" s="35">
        <v>103</v>
      </c>
      <c r="B92" s="36">
        <v>244.25800000000001</v>
      </c>
      <c r="C92" s="31">
        <f t="shared" si="7"/>
        <v>0.75574200000000002</v>
      </c>
      <c r="D92" s="32">
        <f t="shared" si="13"/>
        <v>28207.513249710384</v>
      </c>
      <c r="E92" s="32">
        <f t="shared" si="8"/>
        <v>6889.910771347757</v>
      </c>
      <c r="F92" s="32"/>
      <c r="G92" s="34">
        <f t="shared" si="9"/>
        <v>2217.2091667697032</v>
      </c>
      <c r="H92" s="22">
        <f t="shared" si="10"/>
        <v>534.9257811033408</v>
      </c>
      <c r="I92" s="22">
        <f>SUM(H92:H$115)</f>
        <v>2056.9982263978882</v>
      </c>
      <c r="J92" s="22">
        <f>SUM(I92:I$115)</f>
        <v>7104.2707776965017</v>
      </c>
      <c r="K92" s="22">
        <f t="shared" si="11"/>
        <v>17046.073508501446</v>
      </c>
      <c r="L92" s="33">
        <f t="shared" si="12"/>
        <v>4112.5502830050355</v>
      </c>
      <c r="M92" s="22">
        <f>SUM(L92:L$115)</f>
        <v>16623.700287939449</v>
      </c>
    </row>
    <row r="93" spans="1:13">
      <c r="A93" s="35">
        <v>104</v>
      </c>
      <c r="B93" s="36">
        <v>257.19229999999999</v>
      </c>
      <c r="C93" s="31">
        <f t="shared" si="7"/>
        <v>0.74280769999999996</v>
      </c>
      <c r="D93" s="32">
        <f t="shared" si="13"/>
        <v>21317.602478362627</v>
      </c>
      <c r="E93" s="32">
        <f t="shared" si="8"/>
        <v>5482.7232118957854</v>
      </c>
      <c r="F93" s="32"/>
      <c r="G93" s="34">
        <f t="shared" si="9"/>
        <v>1634.7688684027992</v>
      </c>
      <c r="H93" s="22">
        <f t="shared" si="10"/>
        <v>415.29087457084103</v>
      </c>
      <c r="I93" s="22">
        <f>SUM(H93:H$115)</f>
        <v>1522.0724452945472</v>
      </c>
      <c r="J93" s="22">
        <f>SUM(I93:I$115)</f>
        <v>5047.2725512986135</v>
      </c>
      <c r="K93" s="22">
        <f t="shared" si="11"/>
        <v>12819.592545532823</v>
      </c>
      <c r="L93" s="33">
        <f t="shared" si="12"/>
        <v>3256.6437389266375</v>
      </c>
      <c r="M93" s="22">
        <f>SUM(L93:L$115)</f>
        <v>12511.15000493441</v>
      </c>
    </row>
    <row r="94" spans="1:13">
      <c r="A94" s="35">
        <v>105</v>
      </c>
      <c r="B94" s="36">
        <v>270.53320000000002</v>
      </c>
      <c r="C94" s="31">
        <f t="shared" si="7"/>
        <v>0.72946679999999997</v>
      </c>
      <c r="D94" s="32">
        <f t="shared" si="13"/>
        <v>15834.879266466842</v>
      </c>
      <c r="E94" s="32">
        <f t="shared" si="8"/>
        <v>4283.8605595709287</v>
      </c>
      <c r="F94" s="32"/>
      <c r="G94" s="34">
        <f t="shared" si="9"/>
        <v>1184.7013689462301</v>
      </c>
      <c r="H94" s="22">
        <f t="shared" si="10"/>
        <v>316.56837519840565</v>
      </c>
      <c r="I94" s="22">
        <f>SUM(H94:H$115)</f>
        <v>1106.7815707237064</v>
      </c>
      <c r="J94" s="22">
        <f>SUM(I94:I$115)</f>
        <v>3525.2001060040629</v>
      </c>
      <c r="K94" s="22">
        <f t="shared" si="11"/>
        <v>9476.0408729347</v>
      </c>
      <c r="L94" s="33">
        <f t="shared" si="12"/>
        <v>2532.1274551466918</v>
      </c>
      <c r="M94" s="22">
        <f>SUM(L94:L$115)</f>
        <v>9254.5062660077747</v>
      </c>
    </row>
    <row r="95" spans="1:13">
      <c r="A95" s="35">
        <v>106</v>
      </c>
      <c r="B95" s="36">
        <v>284.28530000000001</v>
      </c>
      <c r="C95" s="31">
        <f t="shared" si="7"/>
        <v>0.71571469999999993</v>
      </c>
      <c r="D95" s="32">
        <f t="shared" si="13"/>
        <v>11551.018706895913</v>
      </c>
      <c r="E95" s="32">
        <f t="shared" si="8"/>
        <v>3283.7848183955175</v>
      </c>
      <c r="F95" s="32"/>
      <c r="G95" s="34">
        <f t="shared" si="9"/>
        <v>843.12226005934224</v>
      </c>
      <c r="H95" s="22">
        <f t="shared" si="10"/>
        <v>236.74620522258866</v>
      </c>
      <c r="I95" s="22">
        <f>SUM(H95:H$115)</f>
        <v>790.2131955253011</v>
      </c>
      <c r="J95" s="22">
        <f>SUM(I95:I$115)</f>
        <v>2418.4185352803565</v>
      </c>
      <c r="K95" s="22">
        <f t="shared" si="11"/>
        <v>6878.7379087744966</v>
      </c>
      <c r="L95" s="33">
        <f t="shared" si="12"/>
        <v>1931.52900091679</v>
      </c>
      <c r="M95" s="22">
        <f>SUM(L95:L$115)</f>
        <v>6722.3788108610815</v>
      </c>
    </row>
    <row r="96" spans="1:13">
      <c r="A96" s="35">
        <v>107</v>
      </c>
      <c r="B96" s="36">
        <v>298.45350000000002</v>
      </c>
      <c r="C96" s="31">
        <f t="shared" si="7"/>
        <v>0.70154649999999996</v>
      </c>
      <c r="D96" s="32">
        <f t="shared" si="13"/>
        <v>8267.2338885003956</v>
      </c>
      <c r="E96" s="32">
        <f t="shared" si="8"/>
        <v>2467.3848893415534</v>
      </c>
      <c r="F96" s="32"/>
      <c r="G96" s="34">
        <f t="shared" si="9"/>
        <v>588.71706870409173</v>
      </c>
      <c r="H96" s="22">
        <f t="shared" si="10"/>
        <v>173.54870249714361</v>
      </c>
      <c r="I96" s="22">
        <f>SUM(H96:H$115)</f>
        <v>553.46699030271236</v>
      </c>
      <c r="J96" s="22">
        <f>SUM(I96:I$115)</f>
        <v>1628.2053397550555</v>
      </c>
      <c r="K96" s="22">
        <f t="shared" si="11"/>
        <v>4899.1981614949354</v>
      </c>
      <c r="L96" s="33">
        <f t="shared" si="12"/>
        <v>1444.2412652913931</v>
      </c>
      <c r="M96" s="22">
        <f>SUM(L96:L$115)</f>
        <v>4790.8498099442922</v>
      </c>
    </row>
    <row r="97" spans="1:13">
      <c r="A97" s="35">
        <v>108</v>
      </c>
      <c r="B97" s="36">
        <v>313.04239999999999</v>
      </c>
      <c r="C97" s="31">
        <f t="shared" si="7"/>
        <v>0.68695759999999995</v>
      </c>
      <c r="D97" s="32">
        <f t="shared" si="13"/>
        <v>5799.8489991588422</v>
      </c>
      <c r="E97" s="32">
        <f t="shared" si="8"/>
        <v>1815.5986503342824</v>
      </c>
      <c r="F97" s="32"/>
      <c r="G97" s="34">
        <f t="shared" si="9"/>
        <v>402.93892589230745</v>
      </c>
      <c r="H97" s="22">
        <f t="shared" si="10"/>
        <v>124.58921693490363</v>
      </c>
      <c r="I97" s="22">
        <f>SUM(H97:H$115)</f>
        <v>379.91828780556881</v>
      </c>
      <c r="J97" s="22">
        <f>SUM(I97:I$115)</f>
        <v>1074.7383494523433</v>
      </c>
      <c r="K97" s="22">
        <f t="shared" si="11"/>
        <v>3420.2493945983138</v>
      </c>
      <c r="L97" s="33">
        <f t="shared" si="12"/>
        <v>1057.5453658427925</v>
      </c>
      <c r="M97" s="22">
        <f>SUM(L97:L$115)</f>
        <v>3346.6085446528991</v>
      </c>
    </row>
    <row r="98" spans="1:13">
      <c r="A98" s="35">
        <v>109</v>
      </c>
      <c r="B98" s="36">
        <v>328.05680000000001</v>
      </c>
      <c r="C98" s="31">
        <f t="shared" si="7"/>
        <v>0.67194319999999996</v>
      </c>
      <c r="D98" s="32">
        <f t="shared" si="13"/>
        <v>3984.2503488245598</v>
      </c>
      <c r="E98" s="32">
        <f t="shared" si="8"/>
        <v>1307.0604198342689</v>
      </c>
      <c r="F98" s="32"/>
      <c r="G98" s="34">
        <f t="shared" si="9"/>
        <v>270.05069022200712</v>
      </c>
      <c r="H98" s="22">
        <f t="shared" si="10"/>
        <v>87.504906124530066</v>
      </c>
      <c r="I98" s="22">
        <f>SUM(H98:H$115)</f>
        <v>255.32907087066516</v>
      </c>
      <c r="J98" s="22">
        <f>SUM(I98:I$115)</f>
        <v>694.82006164677466</v>
      </c>
      <c r="K98" s="22">
        <f t="shared" si="11"/>
        <v>2338.1050164146382</v>
      </c>
      <c r="L98" s="33">
        <f t="shared" si="12"/>
        <v>757.61946693214827</v>
      </c>
      <c r="M98" s="22">
        <f>SUM(L98:L$115)</f>
        <v>2289.0631788101068</v>
      </c>
    </row>
    <row r="99" spans="1:13">
      <c r="A99" s="35">
        <v>110</v>
      </c>
      <c r="B99" s="36">
        <v>343.5016</v>
      </c>
      <c r="C99" s="31">
        <f t="shared" si="7"/>
        <v>0.65649840000000004</v>
      </c>
      <c r="D99" s="32">
        <f t="shared" si="13"/>
        <v>2677.1899289902908</v>
      </c>
      <c r="E99" s="32">
        <f t="shared" si="8"/>
        <v>919.61902411205119</v>
      </c>
      <c r="F99" s="32"/>
      <c r="G99" s="34">
        <f t="shared" si="9"/>
        <v>177.03290239022851</v>
      </c>
      <c r="H99" s="22">
        <f t="shared" si="10"/>
        <v>60.064908679816725</v>
      </c>
      <c r="I99" s="22">
        <f>SUM(H99:H$115)</f>
        <v>167.82416474613512</v>
      </c>
      <c r="J99" s="22">
        <f>SUM(I99:I$115)</f>
        <v>439.4909907761093</v>
      </c>
      <c r="K99" s="22">
        <f t="shared" si="11"/>
        <v>1563.4099921941649</v>
      </c>
      <c r="L99" s="33">
        <f t="shared" si="12"/>
        <v>530.44421202145259</v>
      </c>
      <c r="M99" s="22">
        <f>SUM(L99:L$115)</f>
        <v>1531.4437118779581</v>
      </c>
    </row>
    <row r="100" spans="1:13">
      <c r="A100" s="35">
        <v>111</v>
      </c>
      <c r="B100" s="36">
        <v>359.38150000000002</v>
      </c>
      <c r="C100" s="31">
        <f t="shared" si="7"/>
        <v>0.64061849999999998</v>
      </c>
      <c r="D100" s="32">
        <f t="shared" si="13"/>
        <v>1757.5709048782396</v>
      </c>
      <c r="E100" s="32">
        <f t="shared" si="8"/>
        <v>631.63846815149918</v>
      </c>
      <c r="F100" s="32"/>
      <c r="G100" s="34">
        <f t="shared" si="9"/>
        <v>113.38713869906456</v>
      </c>
      <c r="H100" s="22">
        <f t="shared" si="10"/>
        <v>40.249230375522522</v>
      </c>
      <c r="I100" s="22">
        <f>SUM(H100:H$115)</f>
        <v>107.75925606631841</v>
      </c>
      <c r="J100" s="22">
        <f>SUM(I100:I$115)</f>
        <v>271.66682602997417</v>
      </c>
      <c r="K100" s="22">
        <f t="shared" si="11"/>
        <v>1021.3694454515813</v>
      </c>
      <c r="L100" s="33">
        <f t="shared" si="12"/>
        <v>362.55729335940578</v>
      </c>
      <c r="M100" s="22">
        <f>SUM(L100:L$115)</f>
        <v>1000.9994998565058</v>
      </c>
    </row>
    <row r="101" spans="1:13">
      <c r="A101" s="35">
        <v>112</v>
      </c>
      <c r="B101" s="36">
        <v>375.7011</v>
      </c>
      <c r="C101" s="31">
        <f t="shared" si="7"/>
        <v>0.62429889999999999</v>
      </c>
      <c r="D101" s="32">
        <f t="shared" si="13"/>
        <v>1125.9324367267404</v>
      </c>
      <c r="E101" s="32">
        <f t="shared" si="8"/>
        <v>423.01405500391684</v>
      </c>
      <c r="F101" s="32"/>
      <c r="G101" s="34">
        <f t="shared" si="9"/>
        <v>70.866242646523602</v>
      </c>
      <c r="H101" s="22">
        <f t="shared" si="10"/>
        <v>26.297831650535652</v>
      </c>
      <c r="I101" s="22">
        <f>SUM(H101:H$115)</f>
        <v>67.510025690795885</v>
      </c>
      <c r="J101" s="22">
        <f>SUM(I101:I$115)</f>
        <v>163.90756996365579</v>
      </c>
      <c r="K101" s="22">
        <f t="shared" si="11"/>
        <v>651.11641495887272</v>
      </c>
      <c r="L101" s="33">
        <f t="shared" si="12"/>
        <v>241.62350402711419</v>
      </c>
      <c r="M101" s="22">
        <f>SUM(L101:L$115)</f>
        <v>638.44220649710007</v>
      </c>
    </row>
    <row r="102" spans="1:13">
      <c r="A102" s="35">
        <v>113</v>
      </c>
      <c r="B102" s="36">
        <v>392.46539999999999</v>
      </c>
      <c r="C102" s="31">
        <f t="shared" si="7"/>
        <v>0.60753460000000004</v>
      </c>
      <c r="D102" s="32">
        <f t="shared" si="13"/>
        <v>702.9183817228236</v>
      </c>
      <c r="E102" s="32">
        <f t="shared" si="8"/>
        <v>275.87114385020061</v>
      </c>
      <c r="F102" s="32"/>
      <c r="G102" s="34">
        <f t="shared" si="9"/>
        <v>43.162651054983201</v>
      </c>
      <c r="H102" s="22">
        <f t="shared" si="10"/>
        <v>16.731988354603867</v>
      </c>
      <c r="I102" s="22">
        <f>SUM(H102:H$115)</f>
        <v>41.212194040260229</v>
      </c>
      <c r="J102" s="22">
        <f>SUM(I102:I$115)</f>
        <v>96.397544272859946</v>
      </c>
      <c r="K102" s="22">
        <f t="shared" si="11"/>
        <v>404.5083774276909</v>
      </c>
      <c r="L102" s="33">
        <f t="shared" si="12"/>
        <v>156.80754761421048</v>
      </c>
      <c r="M102" s="22">
        <f>SUM(L102:L$115)</f>
        <v>396.81870246998574</v>
      </c>
    </row>
    <row r="103" spans="1:13">
      <c r="A103" s="35">
        <v>114</v>
      </c>
      <c r="B103" s="36">
        <v>409.67910000000001</v>
      </c>
      <c r="C103" s="31">
        <f t="shared" si="7"/>
        <v>0.59032090000000004</v>
      </c>
      <c r="D103" s="32">
        <f t="shared" si="13"/>
        <v>427.04723787262299</v>
      </c>
      <c r="E103" s="32">
        <f t="shared" si="8"/>
        <v>174.95232806914208</v>
      </c>
      <c r="F103" s="32"/>
      <c r="G103" s="34">
        <f t="shared" si="9"/>
        <v>25.583223359637852</v>
      </c>
      <c r="H103" s="22">
        <f t="shared" si="10"/>
        <v>10.352306904323735</v>
      </c>
      <c r="I103" s="22">
        <f>SUM(H103:H$115)</f>
        <v>24.480205685656351</v>
      </c>
      <c r="J103" s="22">
        <f>SUM(I103:I$115)</f>
        <v>55.185350232599703</v>
      </c>
      <c r="K103" s="22">
        <f t="shared" si="11"/>
        <v>244.55404095875599</v>
      </c>
      <c r="L103" s="33">
        <f t="shared" si="12"/>
        <v>98.959323893947229</v>
      </c>
      <c r="M103" s="22">
        <f>SUM(L103:L$115)</f>
        <v>240.01115485577535</v>
      </c>
    </row>
    <row r="104" spans="1:13">
      <c r="A104" s="35">
        <v>115</v>
      </c>
      <c r="B104" s="36">
        <v>427.34679999999997</v>
      </c>
      <c r="C104" s="31">
        <f t="shared" si="7"/>
        <v>0.57265319999999997</v>
      </c>
      <c r="D104" s="32">
        <f t="shared" si="13"/>
        <v>252.0949098034809</v>
      </c>
      <c r="E104" s="32">
        <f t="shared" si="8"/>
        <v>107.73195300080619</v>
      </c>
      <c r="F104" s="32"/>
      <c r="G104" s="34">
        <f t="shared" si="9"/>
        <v>14.733962379085305</v>
      </c>
      <c r="H104" s="22">
        <f t="shared" si="10"/>
        <v>6.2192509360816945</v>
      </c>
      <c r="I104" s="22">
        <f>SUM(H104:H$115)</f>
        <v>14.127898781332615</v>
      </c>
      <c r="J104" s="22">
        <f>SUM(I104:I$115)</f>
        <v>30.705144546943352</v>
      </c>
      <c r="K104" s="22">
        <f t="shared" si="11"/>
        <v>143.66114028151983</v>
      </c>
      <c r="L104" s="33">
        <f t="shared" si="12"/>
        <v>60.639810132993759</v>
      </c>
      <c r="M104" s="22">
        <f>SUM(L104:L$115)</f>
        <v>141.0518309618281</v>
      </c>
    </row>
    <row r="105" spans="1:13">
      <c r="A105" s="35">
        <v>116</v>
      </c>
      <c r="B105" s="36">
        <v>445.4735</v>
      </c>
      <c r="C105" s="31">
        <f t="shared" si="7"/>
        <v>0.55452649999999992</v>
      </c>
      <c r="D105" s="32">
        <f t="shared" si="13"/>
        <v>144.36295680267472</v>
      </c>
      <c r="E105" s="32">
        <f t="shared" si="8"/>
        <v>64.309871637236327</v>
      </c>
      <c r="F105" s="32"/>
      <c r="G105" s="34">
        <f t="shared" si="9"/>
        <v>8.2316592244515281</v>
      </c>
      <c r="H105" s="22">
        <f t="shared" si="10"/>
        <v>3.6219906476648212</v>
      </c>
      <c r="I105" s="22">
        <f>SUM(H105:H$115)</f>
        <v>7.9086478452509219</v>
      </c>
      <c r="J105" s="22">
        <f>SUM(I105:I$115)</f>
        <v>16.577245765610733</v>
      </c>
      <c r="K105" s="22">
        <f t="shared" si="11"/>
        <v>81.866704323725372</v>
      </c>
      <c r="L105" s="33">
        <f t="shared" si="12"/>
        <v>36.021952480112724</v>
      </c>
      <c r="M105" s="22">
        <f>SUM(L105:L$115)</f>
        <v>80.412020828834358</v>
      </c>
    </row>
    <row r="106" spans="1:13">
      <c r="A106" s="35">
        <v>117</v>
      </c>
      <c r="B106" s="36">
        <v>464.06389999999999</v>
      </c>
      <c r="C106" s="31">
        <f t="shared" si="7"/>
        <v>0.53593610000000003</v>
      </c>
      <c r="D106" s="32">
        <f t="shared" si="13"/>
        <v>80.053085165438389</v>
      </c>
      <c r="E106" s="32">
        <f t="shared" si="8"/>
        <v>37.149746908905485</v>
      </c>
      <c r="F106" s="32"/>
      <c r="G106" s="34">
        <f t="shared" si="9"/>
        <v>4.4533396867588486</v>
      </c>
      <c r="H106" s="22">
        <f t="shared" si="10"/>
        <v>2.0412757480581813</v>
      </c>
      <c r="I106" s="22">
        <f>SUM(H106:H$115)</f>
        <v>4.2866571975861003</v>
      </c>
      <c r="J106" s="22">
        <f>SUM(I106:I$115)</f>
        <v>8.6685979203598098</v>
      </c>
      <c r="K106" s="22">
        <f t="shared" si="11"/>
        <v>45.175806980949943</v>
      </c>
      <c r="L106" s="33">
        <f t="shared" si="12"/>
        <v>20.707218778607441</v>
      </c>
      <c r="M106" s="22">
        <f>SUM(L106:L$115)</f>
        <v>44.390068348721613</v>
      </c>
    </row>
    <row r="107" spans="1:13">
      <c r="A107" s="35">
        <v>118</v>
      </c>
      <c r="B107" s="36">
        <v>483.12259999999998</v>
      </c>
      <c r="C107" s="31">
        <f t="shared" si="7"/>
        <v>0.51687740000000004</v>
      </c>
      <c r="D107" s="32">
        <f t="shared" si="13"/>
        <v>42.903338256532905</v>
      </c>
      <c r="E107" s="32">
        <f t="shared" si="8"/>
        <v>20.727572327175643</v>
      </c>
      <c r="F107" s="32"/>
      <c r="G107" s="34">
        <f t="shared" si="9"/>
        <v>2.3284931743383015</v>
      </c>
      <c r="H107" s="22">
        <f t="shared" si="10"/>
        <v>1.1111441147302019</v>
      </c>
      <c r="I107" s="22">
        <f>SUM(H107:H$115)</f>
        <v>2.2453814495279194</v>
      </c>
      <c r="J107" s="22">
        <f>SUM(I107:I$115)</f>
        <v>4.381940722773713</v>
      </c>
      <c r="K107" s="22">
        <f t="shared" si="11"/>
        <v>24.09324168183176</v>
      </c>
      <c r="L107" s="33">
        <f t="shared" si="12"/>
        <v>11.497162196813141</v>
      </c>
      <c r="M107" s="22">
        <f>SUM(L107:L$115)</f>
        <v>23.682849570114179</v>
      </c>
    </row>
    <row r="108" spans="1:13">
      <c r="A108" s="35">
        <v>119</v>
      </c>
      <c r="B108" s="36">
        <v>502.65460000000002</v>
      </c>
      <c r="C108" s="31">
        <f t="shared" si="7"/>
        <v>0.49734539999999994</v>
      </c>
      <c r="D108" s="32">
        <f t="shared" si="13"/>
        <v>22.175765929357262</v>
      </c>
      <c r="E108" s="32">
        <f t="shared" si="8"/>
        <v>11.146750752914704</v>
      </c>
      <c r="F108" s="32"/>
      <c r="G108" s="34">
        <f t="shared" si="9"/>
        <v>1.1741907296290031</v>
      </c>
      <c r="H108" s="22">
        <f t="shared" si="10"/>
        <v>0.58297022766435869</v>
      </c>
      <c r="I108" s="22">
        <f>SUM(H108:H$115)</f>
        <v>1.134237334797717</v>
      </c>
      <c r="J108" s="22">
        <f>SUM(I108:I$115)</f>
        <v>2.1365592732457932</v>
      </c>
      <c r="K108" s="22">
        <f t="shared" si="11"/>
        <v>12.392504546769132</v>
      </c>
      <c r="L108" s="33">
        <f t="shared" si="12"/>
        <v>6.1527152400907132</v>
      </c>
      <c r="M108" s="22">
        <f>SUM(L108:L$115)</f>
        <v>12.18568737330104</v>
      </c>
    </row>
    <row r="109" spans="1:13">
      <c r="A109" s="35">
        <v>120</v>
      </c>
      <c r="B109" s="36">
        <v>522.6644</v>
      </c>
      <c r="C109" s="31">
        <f t="shared" si="7"/>
        <v>0.47733559999999997</v>
      </c>
      <c r="D109" s="32">
        <f t="shared" si="13"/>
        <v>11.029015176442558</v>
      </c>
      <c r="E109" s="32">
        <f t="shared" si="8"/>
        <v>5.7644735997862435</v>
      </c>
      <c r="F109" s="32"/>
      <c r="G109" s="34">
        <f t="shared" si="9"/>
        <v>0.56973498351573482</v>
      </c>
      <c r="H109" s="22">
        <f t="shared" si="10"/>
        <v>0.29412631023648467</v>
      </c>
      <c r="I109" s="22">
        <f>SUM(H109:H$115)</f>
        <v>0.55126710713335869</v>
      </c>
      <c r="J109" s="22">
        <f>SUM(I109:I$115)</f>
        <v>1.0023219384480764</v>
      </c>
      <c r="K109" s="22">
        <f t="shared" si="11"/>
        <v>6.1332899838351276</v>
      </c>
      <c r="L109" s="33">
        <f t="shared" si="12"/>
        <v>3.1663176823439585</v>
      </c>
      <c r="M109" s="22">
        <f>SUM(L109:L$115)</f>
        <v>6.0329721332103254</v>
      </c>
    </row>
    <row r="110" spans="1:13">
      <c r="A110" s="35">
        <v>121</v>
      </c>
      <c r="B110" s="36">
        <v>543.15710000000001</v>
      </c>
      <c r="C110" s="31">
        <f t="shared" si="7"/>
        <v>0.45684289999999994</v>
      </c>
      <c r="D110" s="32">
        <f t="shared" si="13"/>
        <v>5.2645415766563142</v>
      </c>
      <c r="E110" s="32">
        <f t="shared" si="8"/>
        <v>2.8594731356060716</v>
      </c>
      <c r="F110" s="32"/>
      <c r="G110" s="34">
        <f t="shared" si="9"/>
        <v>0.26532174653412044</v>
      </c>
      <c r="H110" s="22">
        <f t="shared" si="10"/>
        <v>0.1423430855266353</v>
      </c>
      <c r="I110" s="22">
        <f>SUM(H110:H$115)</f>
        <v>0.25714079689687402</v>
      </c>
      <c r="J110" s="22">
        <f>SUM(I110:I$115)</f>
        <v>0.45105483131471746</v>
      </c>
      <c r="K110" s="22">
        <f t="shared" si="11"/>
        <v>2.913356495118137</v>
      </c>
      <c r="L110" s="33">
        <f t="shared" si="12"/>
        <v>1.5629934529352625</v>
      </c>
      <c r="M110" s="22">
        <f>SUM(L110:L$115)</f>
        <v>2.8666544508663656</v>
      </c>
    </row>
    <row r="111" spans="1:13">
      <c r="A111" s="35">
        <v>122</v>
      </c>
      <c r="B111" s="36">
        <v>564.13720000000001</v>
      </c>
      <c r="C111" s="31">
        <f t="shared" si="7"/>
        <v>0.43586279999999999</v>
      </c>
      <c r="D111" s="32">
        <f t="shared" si="13"/>
        <v>2.4050684410502425</v>
      </c>
      <c r="E111" s="32">
        <f t="shared" si="8"/>
        <v>1.356788576142449</v>
      </c>
      <c r="F111" s="32"/>
      <c r="G111" s="34">
        <f t="shared" si="9"/>
        <v>0.11825400597045123</v>
      </c>
      <c r="H111" s="22">
        <f t="shared" si="10"/>
        <v>6.5892907002415568E-2</v>
      </c>
      <c r="I111" s="22">
        <f>SUM(H111:H$115)</f>
        <v>0.1147977113702387</v>
      </c>
      <c r="J111" s="22">
        <f>SUM(I111:I$115)</f>
        <v>0.19391403441784338</v>
      </c>
      <c r="K111" s="22">
        <f t="shared" si="11"/>
        <v>1.3244538093296365</v>
      </c>
      <c r="L111" s="33">
        <f t="shared" si="12"/>
        <v>0.7380055413003086</v>
      </c>
      <c r="M111" s="22">
        <f>SUM(L111:L$115)</f>
        <v>1.3036609979311036</v>
      </c>
    </row>
    <row r="112" spans="1:13">
      <c r="A112" s="35">
        <v>123</v>
      </c>
      <c r="B112" s="36">
        <v>585.60950000000003</v>
      </c>
      <c r="C112" s="31">
        <f t="shared" si="7"/>
        <v>0.41439049999999999</v>
      </c>
      <c r="D112" s="32">
        <f t="shared" si="13"/>
        <v>1.0482798649077936</v>
      </c>
      <c r="E112" s="32">
        <f t="shared" si="8"/>
        <v>0.61388264754872046</v>
      </c>
      <c r="F112" s="32"/>
      <c r="G112" s="34">
        <f t="shared" si="9"/>
        <v>5.0285387466826925E-2</v>
      </c>
      <c r="H112" s="22">
        <f t="shared" si="10"/>
        <v>2.9086266674546897E-2</v>
      </c>
      <c r="I112" s="22">
        <f>SUM(H112:H$115)</f>
        <v>4.8904804367823136E-2</v>
      </c>
      <c r="J112" s="22">
        <f>SUM(I112:I$115)</f>
        <v>7.9116323047604714E-2</v>
      </c>
      <c r="K112" s="22">
        <f t="shared" si="11"/>
        <v>0.57446414509383725</v>
      </c>
      <c r="L112" s="33">
        <f t="shared" si="12"/>
        <v>0.33228375400682403</v>
      </c>
      <c r="M112" s="22">
        <f>SUM(L112:L$115)</f>
        <v>0.56565545663079497</v>
      </c>
    </row>
    <row r="113" spans="1:13">
      <c r="A113" s="35">
        <v>124</v>
      </c>
      <c r="B113" s="36">
        <v>607.5788</v>
      </c>
      <c r="C113" s="31">
        <f t="shared" si="7"/>
        <v>0.39242120000000003</v>
      </c>
      <c r="D113" s="32">
        <f t="shared" si="13"/>
        <v>0.43439721735907305</v>
      </c>
      <c r="E113" s="32">
        <f t="shared" si="8"/>
        <v>0.26393054004636474</v>
      </c>
      <c r="F113" s="32"/>
      <c r="G113" s="34">
        <f t="shared" si="9"/>
        <v>2.03295481512899E-2</v>
      </c>
      <c r="H113" s="22">
        <f t="shared" si="10"/>
        <v>1.2200240871887775E-2</v>
      </c>
      <c r="I113" s="22">
        <f>SUM(H113:H$115)</f>
        <v>1.9818537693276243E-2</v>
      </c>
      <c r="J113" s="22">
        <f>SUM(I113:I$115)</f>
        <v>3.0211518679781574E-2</v>
      </c>
      <c r="K113" s="22">
        <f t="shared" si="11"/>
        <v>0.23689125268669073</v>
      </c>
      <c r="L113" s="33">
        <f t="shared" si="12"/>
        <v>0.14216402261933606</v>
      </c>
      <c r="M113" s="22">
        <f>SUM(L113:L$115)</f>
        <v>0.23337170262397092</v>
      </c>
    </row>
    <row r="114" spans="1:13">
      <c r="A114" s="35">
        <v>125</v>
      </c>
      <c r="B114" s="36">
        <v>630.04999999999995</v>
      </c>
      <c r="C114" s="31">
        <f t="shared" si="7"/>
        <v>0.36995</v>
      </c>
      <c r="D114" s="32">
        <f t="shared" si="13"/>
        <v>0.17046667731270829</v>
      </c>
      <c r="E114" s="32">
        <f t="shared" si="8"/>
        <v>0.10740253004087186</v>
      </c>
      <c r="F114" s="32"/>
      <c r="G114" s="34">
        <f t="shared" si="9"/>
        <v>7.7831665180360596E-3</v>
      </c>
      <c r="H114" s="22">
        <f t="shared" si="10"/>
        <v>4.8436126562715993E-3</v>
      </c>
      <c r="I114" s="22">
        <f>SUM(H114:H$115)</f>
        <v>7.618296821388466E-3</v>
      </c>
      <c r="J114" s="22">
        <f>SUM(I114:I$115)</f>
        <v>1.0392980986505332E-2</v>
      </c>
      <c r="K114" s="22">
        <f t="shared" si="11"/>
        <v>9.250768062613722E-2</v>
      </c>
      <c r="L114" s="33">
        <f t="shared" si="12"/>
        <v>5.7569290293965333E-2</v>
      </c>
      <c r="M114" s="22">
        <f>SUM(L114:L$115)</f>
        <v>9.1207680004634875E-2</v>
      </c>
    </row>
    <row r="115" spans="1:13" ht="15.75" thickBot="1">
      <c r="A115" s="38">
        <v>126</v>
      </c>
      <c r="B115" s="39">
        <v>1000</v>
      </c>
      <c r="C115" s="31">
        <f t="shared" si="7"/>
        <v>0</v>
      </c>
      <c r="D115" s="32">
        <f t="shared" si="13"/>
        <v>6.3064147271836429E-2</v>
      </c>
      <c r="E115" s="32">
        <f t="shared" si="8"/>
        <v>6.3064147271836429E-2</v>
      </c>
      <c r="F115" s="32"/>
      <c r="G115" s="34">
        <f t="shared" si="9"/>
        <v>2.8091536130218937E-3</v>
      </c>
      <c r="H115" s="22">
        <f t="shared" si="10"/>
        <v>2.7746841651168663E-3</v>
      </c>
      <c r="I115" s="22">
        <f>SUM(H115:H$115)</f>
        <v>2.7746841651168663E-3</v>
      </c>
      <c r="J115" s="22">
        <f>SUM(I115:I$115)</f>
        <v>2.7746841651168663E-3</v>
      </c>
      <c r="K115" s="22">
        <f t="shared" si="11"/>
        <v>3.4056273928382695E-2</v>
      </c>
      <c r="L115" s="33">
        <f t="shared" si="12"/>
        <v>3.3638389710669542E-2</v>
      </c>
      <c r="M115" s="22">
        <f>SUM(L115:L$115)</f>
        <v>3.3638389710669542E-2</v>
      </c>
    </row>
    <row r="116" spans="1:13">
      <c r="A116" s="20"/>
      <c r="B116" s="40"/>
      <c r="C116" s="40"/>
      <c r="E116" s="32"/>
      <c r="F116" s="32"/>
      <c r="G116" s="34"/>
      <c r="H116" s="22"/>
      <c r="I116" s="22"/>
    </row>
    <row r="117" spans="1:13">
      <c r="G117" s="34"/>
      <c r="H117" s="22"/>
      <c r="I117" s="22"/>
    </row>
    <row r="118" spans="1:13">
      <c r="G118" s="34"/>
      <c r="H118" s="22"/>
      <c r="I118" s="22"/>
    </row>
    <row r="119" spans="1:13">
      <c r="G119" s="34"/>
      <c r="H119" s="22"/>
      <c r="I119" s="22"/>
    </row>
    <row r="120" spans="1:13">
      <c r="G120" s="34"/>
      <c r="H120" s="22"/>
      <c r="I120" s="22"/>
    </row>
    <row r="121" spans="1:13">
      <c r="G121" s="34"/>
      <c r="H121" s="22"/>
      <c r="I121" s="22"/>
    </row>
    <row r="122" spans="1:13">
      <c r="G122" s="34"/>
      <c r="H122" s="22"/>
      <c r="I122" s="22"/>
    </row>
    <row r="123" spans="1:13">
      <c r="G123" s="34"/>
      <c r="H123" s="22"/>
      <c r="I123" s="22"/>
    </row>
    <row r="124" spans="1:13">
      <c r="G124" s="34"/>
      <c r="H124" s="22"/>
      <c r="I124" s="22"/>
    </row>
    <row r="125" spans="1:13">
      <c r="G125" s="34"/>
      <c r="H125" s="22"/>
      <c r="I125" s="22"/>
    </row>
    <row r="126" spans="1:13">
      <c r="G126" s="34"/>
      <c r="H126" s="22"/>
      <c r="I126" s="22"/>
    </row>
    <row r="127" spans="1:13">
      <c r="G127" s="34"/>
      <c r="H127" s="22"/>
      <c r="I127" s="22"/>
    </row>
    <row r="128" spans="1:13">
      <c r="G128" s="34"/>
      <c r="H128" s="22"/>
      <c r="I128" s="22"/>
    </row>
    <row r="129" spans="7:9">
      <c r="G129" s="34"/>
      <c r="H129" s="22"/>
      <c r="I129" s="22"/>
    </row>
    <row r="130" spans="7:9">
      <c r="G130" s="34"/>
      <c r="H130" s="22"/>
      <c r="I130" s="22"/>
    </row>
    <row r="131" spans="7:9">
      <c r="G131" s="34"/>
      <c r="H131" s="22"/>
      <c r="I131" s="22"/>
    </row>
    <row r="132" spans="7:9">
      <c r="G132" s="34"/>
      <c r="H132" s="22"/>
      <c r="I132" s="22"/>
    </row>
    <row r="133" spans="7:9">
      <c r="G133" s="34"/>
      <c r="H133" s="22"/>
      <c r="I133" s="22"/>
    </row>
    <row r="134" spans="7:9">
      <c r="G134" s="34"/>
      <c r="H134" s="22"/>
      <c r="I134" s="22"/>
    </row>
    <row r="135" spans="7:9">
      <c r="G135" s="34"/>
      <c r="H135" s="22"/>
      <c r="I135" s="22"/>
    </row>
    <row r="136" spans="7:9">
      <c r="G136" s="34"/>
      <c r="H136" s="22"/>
      <c r="I136" s="22"/>
    </row>
    <row r="137" spans="7:9">
      <c r="G137" s="34"/>
      <c r="H137" s="22"/>
      <c r="I137" s="22"/>
    </row>
    <row r="138" spans="7:9">
      <c r="G138" s="34"/>
      <c r="H138" s="22"/>
      <c r="I138" s="22"/>
    </row>
    <row r="139" spans="7:9">
      <c r="G139" s="34"/>
      <c r="H139" s="22"/>
      <c r="I139" s="22"/>
    </row>
    <row r="140" spans="7:9">
      <c r="G140" s="34"/>
      <c r="H140" s="22"/>
      <c r="I140" s="22"/>
    </row>
    <row r="141" spans="7:9">
      <c r="G141" s="34"/>
      <c r="H141" s="22"/>
      <c r="I141" s="22"/>
    </row>
    <row r="142" spans="7:9">
      <c r="G142" s="34"/>
      <c r="H142" s="22"/>
      <c r="I142" s="22"/>
    </row>
    <row r="143" spans="7:9">
      <c r="G143" s="34"/>
      <c r="H143" s="22"/>
      <c r="I143" s="22"/>
    </row>
    <row r="144" spans="7:9">
      <c r="G144" s="34"/>
      <c r="H144" s="22"/>
      <c r="I144" s="22"/>
    </row>
    <row r="145" spans="7:9">
      <c r="G145" s="34"/>
      <c r="H145" s="22"/>
      <c r="I145" s="22"/>
    </row>
    <row r="146" spans="7:9">
      <c r="G146" s="34"/>
      <c r="H146" s="22"/>
      <c r="I146" s="22"/>
    </row>
    <row r="147" spans="7:9">
      <c r="G147" s="34"/>
      <c r="H147" s="22"/>
      <c r="I147" s="22"/>
    </row>
    <row r="148" spans="7:9">
      <c r="G148" s="34"/>
      <c r="H148" s="22"/>
      <c r="I148" s="22"/>
    </row>
    <row r="149" spans="7:9">
      <c r="G149" s="34"/>
      <c r="H149" s="22"/>
      <c r="I149" s="22"/>
    </row>
    <row r="150" spans="7:9">
      <c r="G150" s="34"/>
      <c r="H150" s="22"/>
      <c r="I150" s="22"/>
    </row>
    <row r="151" spans="7:9">
      <c r="G151" s="34"/>
      <c r="H151" s="22"/>
      <c r="I151" s="22"/>
    </row>
    <row r="152" spans="7:9">
      <c r="G152" s="34"/>
      <c r="H152" s="22"/>
      <c r="I152" s="22"/>
    </row>
    <row r="153" spans="7:9">
      <c r="G153" s="34"/>
      <c r="H153" s="22"/>
      <c r="I153" s="22"/>
    </row>
    <row r="154" spans="7:9">
      <c r="G154" s="34"/>
      <c r="H154" s="22"/>
      <c r="I154" s="22"/>
    </row>
    <row r="155" spans="7:9">
      <c r="G155" s="34"/>
      <c r="H155" s="22"/>
      <c r="I155" s="22"/>
    </row>
    <row r="156" spans="7:9">
      <c r="G156" s="34"/>
      <c r="H156" s="22"/>
      <c r="I156" s="22"/>
    </row>
    <row r="157" spans="7:9">
      <c r="G157" s="34"/>
      <c r="H157" s="22"/>
      <c r="I157" s="22"/>
    </row>
    <row r="158" spans="7:9">
      <c r="G158" s="34"/>
      <c r="H158" s="22"/>
      <c r="I158" s="22"/>
    </row>
    <row r="159" spans="7:9">
      <c r="G159" s="34"/>
      <c r="H159" s="22"/>
      <c r="I159" s="22"/>
    </row>
    <row r="160" spans="7:9">
      <c r="G160" s="34"/>
      <c r="H160" s="22"/>
      <c r="I160" s="22"/>
    </row>
    <row r="161" spans="7:9">
      <c r="G161" s="34"/>
      <c r="H161" s="22"/>
      <c r="I161" s="22"/>
    </row>
    <row r="162" spans="7:9">
      <c r="G162" s="34"/>
      <c r="H162" s="22"/>
      <c r="I162" s="22"/>
    </row>
    <row r="163" spans="7:9">
      <c r="G163" s="34"/>
      <c r="H163" s="22"/>
      <c r="I163" s="22"/>
    </row>
    <row r="164" spans="7:9">
      <c r="G164" s="34"/>
      <c r="H164" s="22"/>
      <c r="I164" s="22"/>
    </row>
    <row r="165" spans="7:9">
      <c r="G165" s="34"/>
      <c r="H165" s="22"/>
      <c r="I165" s="22"/>
    </row>
    <row r="166" spans="7:9">
      <c r="G166" s="34"/>
      <c r="H166" s="22"/>
      <c r="I166" s="22"/>
    </row>
    <row r="167" spans="7:9">
      <c r="G167" s="34"/>
      <c r="H167" s="22"/>
      <c r="I167" s="22"/>
    </row>
    <row r="168" spans="7:9">
      <c r="G168" s="34"/>
      <c r="H168" s="22"/>
      <c r="I168" s="22"/>
    </row>
    <row r="169" spans="7:9">
      <c r="G169" s="34"/>
      <c r="H169" s="22"/>
      <c r="I169" s="22"/>
    </row>
    <row r="170" spans="7:9">
      <c r="G170" s="34"/>
      <c r="H170" s="22"/>
      <c r="I170" s="22"/>
    </row>
    <row r="171" spans="7:9">
      <c r="G171" s="34"/>
      <c r="H171" s="22"/>
      <c r="I171" s="22"/>
    </row>
    <row r="172" spans="7:9">
      <c r="G172" s="34"/>
      <c r="H172" s="22"/>
      <c r="I172" s="22"/>
    </row>
    <row r="173" spans="7:9">
      <c r="G173" s="34"/>
      <c r="H173" s="22"/>
      <c r="I173" s="22"/>
    </row>
    <row r="174" spans="7:9">
      <c r="G174" s="34"/>
      <c r="H174" s="22"/>
      <c r="I174" s="22"/>
    </row>
    <row r="175" spans="7:9">
      <c r="G175" s="34"/>
      <c r="H175" s="22"/>
      <c r="I175" s="22"/>
    </row>
    <row r="176" spans="7:9">
      <c r="G176" s="34"/>
      <c r="H176" s="22"/>
      <c r="I176" s="22"/>
    </row>
    <row r="177" spans="7:9">
      <c r="G177" s="34"/>
      <c r="H177" s="22"/>
      <c r="I177" s="22"/>
    </row>
    <row r="178" spans="7:9">
      <c r="G178" s="34"/>
      <c r="H178" s="22"/>
      <c r="I178" s="22"/>
    </row>
    <row r="179" spans="7:9">
      <c r="G179" s="34"/>
      <c r="H179" s="22"/>
      <c r="I179" s="22"/>
    </row>
    <row r="180" spans="7:9">
      <c r="G180" s="34"/>
      <c r="H180" s="22"/>
      <c r="I180" s="22"/>
    </row>
    <row r="181" spans="7:9">
      <c r="G181" s="34"/>
      <c r="H181" s="22"/>
      <c r="I181" s="22"/>
    </row>
    <row r="182" spans="7:9">
      <c r="G182" s="34"/>
      <c r="H182" s="22"/>
      <c r="I182" s="22"/>
    </row>
    <row r="183" spans="7:9">
      <c r="G183" s="34"/>
      <c r="H183" s="22"/>
      <c r="I183" s="22"/>
    </row>
    <row r="184" spans="7:9">
      <c r="G184" s="34"/>
      <c r="H184" s="22"/>
      <c r="I184" s="22"/>
    </row>
    <row r="185" spans="7:9">
      <c r="G185" s="34"/>
      <c r="H185" s="22"/>
      <c r="I185" s="22"/>
    </row>
    <row r="186" spans="7:9">
      <c r="G186" s="34"/>
      <c r="H186" s="22"/>
      <c r="I186" s="22"/>
    </row>
    <row r="187" spans="7:9">
      <c r="G187" s="34"/>
      <c r="H187" s="22"/>
      <c r="I187" s="22"/>
    </row>
    <row r="188" spans="7:9">
      <c r="G188" s="34"/>
      <c r="H188" s="22"/>
      <c r="I188" s="22"/>
    </row>
    <row r="189" spans="7:9">
      <c r="G189" s="34"/>
      <c r="H189" s="22"/>
      <c r="I189" s="22"/>
    </row>
    <row r="190" spans="7:9">
      <c r="G190" s="34"/>
      <c r="H190" s="22"/>
      <c r="I190" s="22"/>
    </row>
    <row r="191" spans="7:9">
      <c r="G191" s="34"/>
      <c r="H191" s="22"/>
      <c r="I191" s="22"/>
    </row>
    <row r="192" spans="7:9">
      <c r="G192" s="34"/>
      <c r="H192" s="22"/>
      <c r="I192" s="22"/>
    </row>
    <row r="193" spans="7:9">
      <c r="G193" s="34"/>
      <c r="H193" s="22"/>
      <c r="I193" s="22"/>
    </row>
    <row r="194" spans="7:9">
      <c r="G194" s="34"/>
      <c r="H194" s="22"/>
      <c r="I194" s="22"/>
    </row>
    <row r="195" spans="7:9">
      <c r="G195" s="34"/>
      <c r="H195" s="22"/>
      <c r="I195" s="22"/>
    </row>
    <row r="196" spans="7:9">
      <c r="G196" s="34"/>
      <c r="H196" s="22"/>
      <c r="I196" s="22"/>
    </row>
    <row r="197" spans="7:9">
      <c r="G197" s="34"/>
      <c r="H197" s="22"/>
      <c r="I197" s="22"/>
    </row>
    <row r="198" spans="7:9">
      <c r="G198" s="34"/>
      <c r="H198" s="22"/>
      <c r="I198" s="22"/>
    </row>
    <row r="199" spans="7:9">
      <c r="G199" s="34"/>
      <c r="H199" s="22"/>
      <c r="I199" s="22"/>
    </row>
    <row r="200" spans="7:9">
      <c r="G200" s="34"/>
      <c r="H200" s="22"/>
      <c r="I200" s="22"/>
    </row>
    <row r="201" spans="7:9">
      <c r="G201" s="34"/>
      <c r="H201" s="22"/>
      <c r="I201" s="22"/>
    </row>
    <row r="202" spans="7:9">
      <c r="G202" s="34"/>
      <c r="H202" s="22"/>
      <c r="I202" s="22"/>
    </row>
    <row r="203" spans="7:9">
      <c r="G203" s="34"/>
      <c r="H203" s="22"/>
      <c r="I203" s="22"/>
    </row>
    <row r="204" spans="7:9">
      <c r="G204" s="34"/>
      <c r="H204" s="22"/>
      <c r="I204" s="22"/>
    </row>
    <row r="205" spans="7:9">
      <c r="G205" s="34"/>
      <c r="H205" s="22"/>
      <c r="I205" s="22"/>
    </row>
    <row r="206" spans="7:9">
      <c r="G206" s="34"/>
      <c r="H206" s="22"/>
      <c r="I206" s="22"/>
    </row>
    <row r="207" spans="7:9">
      <c r="G207" s="34"/>
      <c r="H207" s="22"/>
      <c r="I207" s="22"/>
    </row>
    <row r="208" spans="7:9">
      <c r="G208" s="34"/>
      <c r="H208" s="22"/>
      <c r="I208" s="22"/>
    </row>
    <row r="209" spans="7:9">
      <c r="G209" s="34"/>
      <c r="H209" s="22"/>
      <c r="I209" s="22"/>
    </row>
    <row r="210" spans="7:9">
      <c r="G210" s="34"/>
      <c r="H210" s="22"/>
      <c r="I210" s="22"/>
    </row>
    <row r="211" spans="7:9">
      <c r="G211" s="34"/>
      <c r="H211" s="22"/>
      <c r="I211" s="22"/>
    </row>
    <row r="212" spans="7:9">
      <c r="G212" s="34"/>
      <c r="H212" s="22"/>
      <c r="I212" s="22"/>
    </row>
    <row r="213" spans="7:9">
      <c r="G213" s="34"/>
      <c r="H213" s="22"/>
      <c r="I213" s="22"/>
    </row>
    <row r="214" spans="7:9">
      <c r="G214" s="34"/>
      <c r="H214" s="22"/>
      <c r="I214" s="22"/>
    </row>
    <row r="215" spans="7:9">
      <c r="G215" s="34"/>
      <c r="H215" s="22"/>
      <c r="I215" s="22"/>
    </row>
    <row r="216" spans="7:9">
      <c r="G216" s="34"/>
      <c r="H216" s="22"/>
      <c r="I216" s="22"/>
    </row>
    <row r="217" spans="7:9">
      <c r="G217" s="34"/>
      <c r="H217" s="22"/>
      <c r="I217" s="22"/>
    </row>
    <row r="218" spans="7:9">
      <c r="G218" s="34"/>
      <c r="H218" s="22"/>
      <c r="I218" s="22"/>
    </row>
    <row r="219" spans="7:9">
      <c r="G219" s="34"/>
      <c r="H219" s="22"/>
      <c r="I219" s="22"/>
    </row>
    <row r="220" spans="7:9">
      <c r="G220" s="34"/>
      <c r="H220" s="22"/>
      <c r="I220" s="22"/>
    </row>
    <row r="221" spans="7:9">
      <c r="G221" s="34"/>
      <c r="H221" s="22"/>
      <c r="I221" s="22"/>
    </row>
    <row r="222" spans="7:9">
      <c r="G222" s="34"/>
      <c r="H222" s="22"/>
      <c r="I222" s="22"/>
    </row>
    <row r="223" spans="7:9">
      <c r="G223" s="34"/>
      <c r="H223" s="22"/>
      <c r="I223" s="22"/>
    </row>
    <row r="224" spans="7:9">
      <c r="G224" s="34"/>
      <c r="H224" s="22"/>
      <c r="I224" s="22"/>
    </row>
    <row r="225" spans="7:9">
      <c r="G225" s="34"/>
      <c r="H225" s="22"/>
      <c r="I225" s="22"/>
    </row>
    <row r="226" spans="7:9">
      <c r="G226" s="34"/>
      <c r="H226" s="22"/>
      <c r="I226" s="22"/>
    </row>
    <row r="227" spans="7:9">
      <c r="G227" s="34"/>
      <c r="H227" s="22"/>
      <c r="I227" s="22"/>
    </row>
    <row r="228" spans="7:9">
      <c r="G228" s="34"/>
      <c r="H228" s="22"/>
      <c r="I228" s="22"/>
    </row>
    <row r="229" spans="7:9">
      <c r="G229" s="34"/>
      <c r="H229" s="22"/>
      <c r="I229" s="22"/>
    </row>
    <row r="230" spans="7:9">
      <c r="G230" s="34"/>
      <c r="H230" s="22"/>
      <c r="I230" s="22"/>
    </row>
    <row r="231" spans="7:9">
      <c r="G231" s="34"/>
      <c r="H231" s="22"/>
      <c r="I231" s="22"/>
    </row>
    <row r="232" spans="7:9">
      <c r="G232" s="34"/>
      <c r="H232" s="22"/>
      <c r="I232" s="22"/>
    </row>
    <row r="233" spans="7:9">
      <c r="G233" s="34"/>
      <c r="H233" s="22"/>
      <c r="I233" s="22"/>
    </row>
    <row r="234" spans="7:9">
      <c r="G234" s="34"/>
      <c r="H234" s="22"/>
      <c r="I234" s="22"/>
    </row>
    <row r="235" spans="7:9">
      <c r="G235" s="34"/>
      <c r="H235" s="22"/>
      <c r="I235" s="22"/>
    </row>
    <row r="236" spans="7:9">
      <c r="G236" s="34"/>
      <c r="H236" s="22"/>
      <c r="I236" s="22"/>
    </row>
    <row r="237" spans="7:9">
      <c r="G237" s="34"/>
      <c r="H237" s="22"/>
      <c r="I237" s="22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DATUAK</vt:lpstr>
      <vt:lpstr>GIZONAK</vt:lpstr>
      <vt:lpstr>EMAKUMEAK</vt:lpstr>
    </vt:vector>
  </TitlesOfParts>
  <Company>UPV-EHU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Teresa</dc:creator>
  <cp:lastModifiedBy>efppeesi</cp:lastModifiedBy>
  <dcterms:created xsi:type="dcterms:W3CDTF">2011-04-18T09:55:40Z</dcterms:created>
  <dcterms:modified xsi:type="dcterms:W3CDTF">2014-05-28T08:40:30Z</dcterms:modified>
</cp:coreProperties>
</file>