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4" yWindow="65488" windowWidth="11952" windowHeight="6612" activeTab="0"/>
  </bookViews>
  <sheets>
    <sheet name="Estadística" sheetId="1" r:id="rId1"/>
    <sheet name="Gas Oil" sheetId="2" r:id="rId2"/>
    <sheet name="Coste" sheetId="3" r:id="rId3"/>
    <sheet name="Coste por litro" sheetId="4" r:id="rId4"/>
  </sheets>
  <definedNames>
    <definedName name="__123Graph_A" hidden="1">'Estadística'!#REF!</definedName>
    <definedName name="__123Graph_AGASOLINA" hidden="1">'Estadística'!#REF!</definedName>
    <definedName name="__123Graph_AGRAFICO1" hidden="1">'Estadística'!#REF!</definedName>
    <definedName name="__123Graph_BGASOLINA" hidden="1">'Estadística'!$E$4:$E$14</definedName>
    <definedName name="__123Graph_X" hidden="1">'Estadística'!$A$4:$A$14</definedName>
  </definedNames>
  <calcPr fullCalcOnLoad="1"/>
</workbook>
</file>

<file path=xl/comments1.xml><?xml version="1.0" encoding="utf-8"?>
<comments xmlns="http://schemas.openxmlformats.org/spreadsheetml/2006/main">
  <authors>
    <author>Karlos</author>
  </authors>
  <commentList>
    <comment ref="K31" authorId="0">
      <text>
        <r>
          <rPr>
            <b/>
            <sz val="8"/>
            <rFont val="Tahoma"/>
            <family val="0"/>
          </rPr>
          <t xml:space="preserve">Gastos en 2005
</t>
        </r>
      </text>
    </comment>
    <comment ref="K8" authorId="0">
      <text>
        <r>
          <rPr>
            <b/>
            <sz val="8"/>
            <rFont val="Tahoma"/>
            <family val="0"/>
          </rPr>
          <t xml:space="preserve">Gastos en 2004
</t>
        </r>
      </text>
    </comment>
  </commentList>
</comments>
</file>

<file path=xl/sharedStrings.xml><?xml version="1.0" encoding="utf-8"?>
<sst xmlns="http://schemas.openxmlformats.org/spreadsheetml/2006/main" count="121" uniqueCount="112">
  <si>
    <t>DIA</t>
  </si>
  <si>
    <t>KMS</t>
  </si>
  <si>
    <t>TOTAL</t>
  </si>
  <si>
    <t>LITROS</t>
  </si>
  <si>
    <t>MEDIA_P</t>
  </si>
  <si>
    <t>MEDIA_T</t>
  </si>
  <si>
    <t>PRECIO</t>
  </si>
  <si>
    <t>DIAS</t>
  </si>
  <si>
    <t>MEDIA</t>
  </si>
  <si>
    <t>20-10-2004</t>
  </si>
  <si>
    <t>31-10-2004</t>
  </si>
  <si>
    <t>€/l</t>
  </si>
  <si>
    <t>06-11-2004</t>
  </si>
  <si>
    <t>06-12-2004</t>
  </si>
  <si>
    <t>21-12-2004</t>
  </si>
  <si>
    <t>14-01-2005</t>
  </si>
  <si>
    <t>12-02-2005</t>
  </si>
  <si>
    <t>13-03-2005</t>
  </si>
  <si>
    <t>19-03-2005</t>
  </si>
  <si>
    <t>26-03-2005</t>
  </si>
  <si>
    <t>31-03-2005</t>
  </si>
  <si>
    <t>01-04-2005</t>
  </si>
  <si>
    <t>21-04-2005</t>
  </si>
  <si>
    <t>29-04-2005</t>
  </si>
  <si>
    <t>14-05-2005</t>
  </si>
  <si>
    <t>01-07-2005</t>
  </si>
  <si>
    <t>03-07-2005</t>
  </si>
  <si>
    <t>02-07-2005</t>
  </si>
  <si>
    <t>22-07-2005</t>
  </si>
  <si>
    <t>12-08-2005</t>
  </si>
  <si>
    <t>16-08-2005</t>
  </si>
  <si>
    <t>04-09-2005</t>
  </si>
  <si>
    <t>14-09-2005</t>
  </si>
  <si>
    <t>29-10-2005</t>
  </si>
  <si>
    <t>22-11-2005</t>
  </si>
  <si>
    <t>20-12-2005</t>
  </si>
  <si>
    <t>07-01-2006</t>
  </si>
  <si>
    <t>28-01-2006</t>
  </si>
  <si>
    <t>03-03-2006</t>
  </si>
  <si>
    <t>25-03-2006</t>
  </si>
  <si>
    <t>14-04-2006</t>
  </si>
  <si>
    <t>15-04-2006</t>
  </si>
  <si>
    <t>27-05-2006</t>
  </si>
  <si>
    <t>02-07-2006</t>
  </si>
  <si>
    <t>21-07-2006</t>
  </si>
  <si>
    <t>30-07-2006</t>
  </si>
  <si>
    <t>03-08-2006</t>
  </si>
  <si>
    <t>09-08-2006</t>
  </si>
  <si>
    <t>14-08-2006</t>
  </si>
  <si>
    <t>15-08-2006</t>
  </si>
  <si>
    <t>03-09-2006</t>
  </si>
  <si>
    <t>27-09-2006</t>
  </si>
  <si>
    <t>18-10-2006</t>
  </si>
  <si>
    <t>14-11-2006</t>
  </si>
  <si>
    <t>05-12-2006</t>
  </si>
  <si>
    <t>10-12-2006</t>
  </si>
  <si>
    <t>23-12-2006</t>
  </si>
  <si>
    <t>19-01-2007</t>
  </si>
  <si>
    <t>13-02-2007</t>
  </si>
  <si>
    <t>17-03-2007</t>
  </si>
  <si>
    <t>22-04-2007</t>
  </si>
  <si>
    <t>30-04-2007</t>
  </si>
  <si>
    <t>21-05-2007</t>
  </si>
  <si>
    <t>19-06-2007</t>
  </si>
  <si>
    <t>23-07-2007</t>
  </si>
  <si>
    <t>27-07-2007</t>
  </si>
  <si>
    <t>04-08-2007</t>
  </si>
  <si>
    <t>11-08-2007</t>
  </si>
  <si>
    <t>17-08-2007</t>
  </si>
  <si>
    <t>26-08-2007</t>
  </si>
  <si>
    <t>21-10-2007</t>
  </si>
  <si>
    <t>10-11-2007</t>
  </si>
  <si>
    <t>06-12-2007</t>
  </si>
  <si>
    <t>22-12-2007</t>
  </si>
  <si>
    <t>20-01-2008</t>
  </si>
  <si>
    <t>19-02-2008</t>
  </si>
  <si>
    <t>02-02-2008</t>
  </si>
  <si>
    <t>06-04-2008</t>
  </si>
  <si>
    <t>31-05-2008</t>
  </si>
  <si>
    <t>06-06-2008</t>
  </si>
  <si>
    <t>03-07-2008</t>
  </si>
  <si>
    <t>17-07-2008</t>
  </si>
  <si>
    <t>12-08-2008</t>
  </si>
  <si>
    <t>13-08-2008</t>
  </si>
  <si>
    <t>18-08-2008</t>
  </si>
  <si>
    <t>19-08-2008</t>
  </si>
  <si>
    <t>28-08-2008</t>
  </si>
  <si>
    <t>29-08-2008</t>
  </si>
  <si>
    <t>17-10-2008</t>
  </si>
  <si>
    <t>07-12-2008</t>
  </si>
  <si>
    <t>26-12-2008</t>
  </si>
  <si>
    <t>16-03-2009</t>
  </si>
  <si>
    <t>20-06-2009</t>
  </si>
  <si>
    <t>23-06-2009</t>
  </si>
  <si>
    <t>04-07-2009</t>
  </si>
  <si>
    <t>07-07-2009</t>
  </si>
  <si>
    <t>30-07-2009</t>
  </si>
  <si>
    <t>02-08-2009</t>
  </si>
  <si>
    <t>09-08-2009</t>
  </si>
  <si>
    <t>16-08-2009</t>
  </si>
  <si>
    <t>28-08-2009</t>
  </si>
  <si>
    <t>05-12-2009</t>
  </si>
  <si>
    <t>26-12-2009</t>
  </si>
  <si>
    <t>14-02-2010</t>
  </si>
  <si>
    <t>05-04-2010</t>
  </si>
  <si>
    <t>11-04-2010</t>
  </si>
  <si>
    <t>02-07-2010</t>
  </si>
  <si>
    <t>02-08-2010</t>
  </si>
  <si>
    <t>20-08-2010</t>
  </si>
  <si>
    <t>10-10-2010</t>
  </si>
  <si>
    <t>18-12-2010</t>
  </si>
  <si>
    <t>09-03-2011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</si>
</sst>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a.&quot;;\-#,##0\ &quot;pta.&quot;"/>
    <numFmt numFmtId="175" formatCode="#,##0\ &quot;pta.&quot;;[Red]\-#,##0\ &quot;pta.&quot;"/>
    <numFmt numFmtId="176" formatCode="#,##0.00\ &quot;pta.&quot;;\-#,##0.00\ &quot;pta.&quot;"/>
    <numFmt numFmtId="177" formatCode="#,##0.00\ &quot;pta.&quot;;[Red]\-#,##0.00\ &quot;pta.&quot;"/>
    <numFmt numFmtId="178" formatCode="_-* #,##0\ &quot;pta.&quot;_-;\-* #,##0\ &quot;pta.&quot;_-;_-* &quot;-&quot;\ &quot;pta.&quot;_-;_-@_-"/>
    <numFmt numFmtId="179" formatCode="_-* #,##0\ _p_t_a_._-;\-* #,##0\ _p_t_a_._-;_-* &quot;-&quot;\ _p_t_a_._-;_-@_-"/>
    <numFmt numFmtId="180" formatCode="_-* #,##0.00\ &quot;pta.&quot;_-;\-* #,##0.00\ &quot;pta.&quot;_-;_-* &quot;-&quot;??\ &quot;pta.&quot;_-;_-@_-"/>
    <numFmt numFmtId="181" formatCode="_-* #,##0.00\ _p_t_a_._-;\-* #,##0.00\ _p_t_a_._-;_-* &quot;-&quot;??\ _p_t_a_._-;_-@_-"/>
    <numFmt numFmtId="182" formatCode="0.0"/>
    <numFmt numFmtId="183" formatCode="0.00000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vertAlign val="superscript"/>
      <sz val="10"/>
      <name val="Arial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4" xfId="0" applyNumberFormat="1" applyBorder="1" applyAlignment="1">
      <alignment horizontal="center"/>
    </xf>
    <xf numFmtId="18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183" fontId="0" fillId="0" borderId="0" xfId="0" applyNumberFormat="1" applyAlignment="1">
      <alignment/>
    </xf>
    <xf numFmtId="183" fontId="2" fillId="0" borderId="4" xfId="0" applyNumberFormat="1" applyFont="1" applyBorder="1" applyAlignment="1">
      <alignment horizontal="center"/>
    </xf>
    <xf numFmtId="183" fontId="0" fillId="0" borderId="1" xfId="0" applyNumberFormat="1" applyBorder="1" applyAlignment="1">
      <alignment/>
    </xf>
    <xf numFmtId="183" fontId="0" fillId="0" borderId="4" xfId="0" applyNumberFormat="1" applyBorder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Litros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Litros consumidos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val>
            <c:numRef>
              <c:f>Estadística!$E$4:$E$119</c:f>
              <c:numCache>
                <c:ptCount val="116"/>
                <c:pt idx="0">
                  <c:v>58.58</c:v>
                </c:pt>
                <c:pt idx="1">
                  <c:v>51</c:v>
                </c:pt>
                <c:pt idx="2">
                  <c:v>48.01</c:v>
                </c:pt>
                <c:pt idx="3">
                  <c:v>33.31</c:v>
                </c:pt>
                <c:pt idx="4">
                  <c:v>48.53</c:v>
                </c:pt>
                <c:pt idx="5">
                  <c:v>44.35</c:v>
                </c:pt>
                <c:pt idx="6">
                  <c:v>49.03</c:v>
                </c:pt>
                <c:pt idx="7">
                  <c:v>46</c:v>
                </c:pt>
                <c:pt idx="8">
                  <c:v>39.62</c:v>
                </c:pt>
                <c:pt idx="9">
                  <c:v>39</c:v>
                </c:pt>
                <c:pt idx="10">
                  <c:v>50.55</c:v>
                </c:pt>
                <c:pt idx="11">
                  <c:v>38.45</c:v>
                </c:pt>
                <c:pt idx="12">
                  <c:v>54.01</c:v>
                </c:pt>
                <c:pt idx="13">
                  <c:v>51</c:v>
                </c:pt>
                <c:pt idx="14">
                  <c:v>52.02</c:v>
                </c:pt>
                <c:pt idx="15">
                  <c:v>40.02</c:v>
                </c:pt>
                <c:pt idx="16">
                  <c:v>26.57</c:v>
                </c:pt>
                <c:pt idx="17">
                  <c:v>53</c:v>
                </c:pt>
                <c:pt idx="18">
                  <c:v>52.01</c:v>
                </c:pt>
                <c:pt idx="19">
                  <c:v>46.08</c:v>
                </c:pt>
                <c:pt idx="20">
                  <c:v>38</c:v>
                </c:pt>
                <c:pt idx="21">
                  <c:v>52</c:v>
                </c:pt>
                <c:pt idx="22">
                  <c:v>49.33</c:v>
                </c:pt>
                <c:pt idx="23">
                  <c:v>50.26</c:v>
                </c:pt>
                <c:pt idx="24">
                  <c:v>43.27</c:v>
                </c:pt>
                <c:pt idx="25">
                  <c:v>22.1</c:v>
                </c:pt>
                <c:pt idx="26">
                  <c:v>49.01</c:v>
                </c:pt>
                <c:pt idx="27">
                  <c:v>50.76</c:v>
                </c:pt>
                <c:pt idx="28">
                  <c:v>45</c:v>
                </c:pt>
                <c:pt idx="29">
                  <c:v>48.76</c:v>
                </c:pt>
                <c:pt idx="30">
                  <c:v>42</c:v>
                </c:pt>
                <c:pt idx="31">
                  <c:v>40</c:v>
                </c:pt>
                <c:pt idx="32">
                  <c:v>44.04</c:v>
                </c:pt>
                <c:pt idx="33">
                  <c:v>43.09</c:v>
                </c:pt>
                <c:pt idx="34">
                  <c:v>49.7</c:v>
                </c:pt>
                <c:pt idx="35">
                  <c:v>48.2</c:v>
                </c:pt>
                <c:pt idx="36">
                  <c:v>53.3</c:v>
                </c:pt>
                <c:pt idx="37">
                  <c:v>51</c:v>
                </c:pt>
                <c:pt idx="38">
                  <c:v>52.02</c:v>
                </c:pt>
                <c:pt idx="39">
                  <c:v>48</c:v>
                </c:pt>
                <c:pt idx="40">
                  <c:v>49</c:v>
                </c:pt>
                <c:pt idx="41">
                  <c:v>49</c:v>
                </c:pt>
                <c:pt idx="42">
                  <c:v>39.4</c:v>
                </c:pt>
                <c:pt idx="43">
                  <c:v>53</c:v>
                </c:pt>
                <c:pt idx="44">
                  <c:v>32.1</c:v>
                </c:pt>
                <c:pt idx="45">
                  <c:v>50</c:v>
                </c:pt>
                <c:pt idx="46">
                  <c:v>50.02</c:v>
                </c:pt>
                <c:pt idx="47">
                  <c:v>35.83</c:v>
                </c:pt>
                <c:pt idx="48">
                  <c:v>36.65</c:v>
                </c:pt>
                <c:pt idx="49">
                  <c:v>35.11</c:v>
                </c:pt>
                <c:pt idx="50">
                  <c:v>54.01</c:v>
                </c:pt>
                <c:pt idx="51">
                  <c:v>46.33</c:v>
                </c:pt>
                <c:pt idx="52">
                  <c:v>48.01</c:v>
                </c:pt>
                <c:pt idx="53">
                  <c:v>37.56</c:v>
                </c:pt>
                <c:pt idx="54">
                  <c:v>45.74</c:v>
                </c:pt>
                <c:pt idx="55">
                  <c:v>50.01</c:v>
                </c:pt>
                <c:pt idx="56">
                  <c:v>51.66</c:v>
                </c:pt>
                <c:pt idx="57">
                  <c:v>50.09</c:v>
                </c:pt>
                <c:pt idx="58">
                  <c:v>55</c:v>
                </c:pt>
                <c:pt idx="59">
                  <c:v>44.56</c:v>
                </c:pt>
                <c:pt idx="60">
                  <c:v>55.57</c:v>
                </c:pt>
                <c:pt idx="61">
                  <c:v>54.19</c:v>
                </c:pt>
                <c:pt idx="62">
                  <c:v>39.31</c:v>
                </c:pt>
                <c:pt idx="63">
                  <c:v>52.54</c:v>
                </c:pt>
                <c:pt idx="64">
                  <c:v>48.3</c:v>
                </c:pt>
                <c:pt idx="65">
                  <c:v>47.14</c:v>
                </c:pt>
                <c:pt idx="66">
                  <c:v>27.01</c:v>
                </c:pt>
                <c:pt idx="67">
                  <c:v>50.01</c:v>
                </c:pt>
                <c:pt idx="68">
                  <c:v>45.01</c:v>
                </c:pt>
                <c:pt idx="69">
                  <c:v>51.01</c:v>
                </c:pt>
                <c:pt idx="70">
                  <c:v>46.29</c:v>
                </c:pt>
                <c:pt idx="71">
                  <c:v>47.02</c:v>
                </c:pt>
                <c:pt idx="72">
                  <c:v>47.41</c:v>
                </c:pt>
                <c:pt idx="73">
                  <c:v>19</c:v>
                </c:pt>
                <c:pt idx="74">
                  <c:v>53.01</c:v>
                </c:pt>
                <c:pt idx="75">
                  <c:v>47.94</c:v>
                </c:pt>
                <c:pt idx="76">
                  <c:v>40.6</c:v>
                </c:pt>
                <c:pt idx="77">
                  <c:v>52</c:v>
                </c:pt>
                <c:pt idx="78">
                  <c:v>32.05</c:v>
                </c:pt>
                <c:pt idx="79">
                  <c:v>55.34</c:v>
                </c:pt>
                <c:pt idx="80">
                  <c:v>29.02</c:v>
                </c:pt>
                <c:pt idx="81">
                  <c:v>50.01</c:v>
                </c:pt>
                <c:pt idx="82">
                  <c:v>51</c:v>
                </c:pt>
                <c:pt idx="83">
                  <c:v>39.29</c:v>
                </c:pt>
                <c:pt idx="84">
                  <c:v>23.41</c:v>
                </c:pt>
                <c:pt idx="85">
                  <c:v>47.73</c:v>
                </c:pt>
                <c:pt idx="86">
                  <c:v>48</c:v>
                </c:pt>
                <c:pt idx="87">
                  <c:v>52.22</c:v>
                </c:pt>
                <c:pt idx="88">
                  <c:v>42.79</c:v>
                </c:pt>
                <c:pt idx="89">
                  <c:v>44.13</c:v>
                </c:pt>
                <c:pt idx="90">
                  <c:v>49.7</c:v>
                </c:pt>
                <c:pt idx="91">
                  <c:v>45.79</c:v>
                </c:pt>
                <c:pt idx="92">
                  <c:v>41.03</c:v>
                </c:pt>
                <c:pt idx="93">
                  <c:v>48.01</c:v>
                </c:pt>
                <c:pt idx="94">
                  <c:v>51</c:v>
                </c:pt>
                <c:pt idx="95">
                  <c:v>42.19</c:v>
                </c:pt>
                <c:pt idx="96">
                  <c:v>51.99</c:v>
                </c:pt>
                <c:pt idx="97">
                  <c:v>51.05</c:v>
                </c:pt>
                <c:pt idx="98">
                  <c:v>46.32</c:v>
                </c:pt>
                <c:pt idx="99">
                  <c:v>53.55</c:v>
                </c:pt>
                <c:pt idx="100">
                  <c:v>40.01</c:v>
                </c:pt>
                <c:pt idx="101">
                  <c:v>52.62</c:v>
                </c:pt>
                <c:pt idx="102">
                  <c:v>50.01</c:v>
                </c:pt>
                <c:pt idx="103">
                  <c:v>46.4</c:v>
                </c:pt>
                <c:pt idx="104">
                  <c:v>52.25</c:v>
                </c:pt>
                <c:pt idx="105">
                  <c:v>45.1</c:v>
                </c:pt>
                <c:pt idx="106">
                  <c:v>54.05</c:v>
                </c:pt>
                <c:pt idx="107">
                  <c:v>50.36</c:v>
                </c:pt>
                <c:pt idx="108">
                  <c:v>44.37</c:v>
                </c:pt>
                <c:pt idx="109">
                  <c:v>39.08</c:v>
                </c:pt>
              </c:numCache>
            </c:numRef>
          </c:val>
          <c:smooth val="0"/>
        </c:ser>
        <c:marker val="1"/>
        <c:axId val="56306812"/>
        <c:axId val="36999261"/>
      </c:line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99261"/>
        <c:crosses val="autoZero"/>
        <c:auto val="1"/>
        <c:lblOffset val="100"/>
        <c:noMultiLvlLbl val="0"/>
      </c:catAx>
      <c:valAx>
        <c:axId val="36999261"/>
        <c:scaling>
          <c:orientation val="minMax"/>
          <c:max val="70"/>
        </c:scaling>
        <c:axPos val="l"/>
        <c:delete val="0"/>
        <c:numFmt formatCode="General" sourceLinked="1"/>
        <c:majorTickMark val="out"/>
        <c:minorTickMark val="none"/>
        <c:tickLblPos val="nextTo"/>
        <c:crossAx val="56306812"/>
        <c:crossesAt val="1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Euros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Coste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Estadística!$H$4:$H$119</c:f>
              <c:numCache>
                <c:ptCount val="116"/>
                <c:pt idx="0">
                  <c:v>48.04</c:v>
                </c:pt>
                <c:pt idx="1">
                  <c:v>44</c:v>
                </c:pt>
                <c:pt idx="2">
                  <c:v>39.37</c:v>
                </c:pt>
                <c:pt idx="3">
                  <c:v>26.08</c:v>
                </c:pt>
                <c:pt idx="4">
                  <c:v>38</c:v>
                </c:pt>
                <c:pt idx="5">
                  <c:v>34.73</c:v>
                </c:pt>
                <c:pt idx="6">
                  <c:v>38.19</c:v>
                </c:pt>
                <c:pt idx="7">
                  <c:v>38.13</c:v>
                </c:pt>
                <c:pt idx="8">
                  <c:v>35.14</c:v>
                </c:pt>
                <c:pt idx="9">
                  <c:v>32.72</c:v>
                </c:pt>
                <c:pt idx="10">
                  <c:v>49.03</c:v>
                </c:pt>
                <c:pt idx="11">
                  <c:v>37.68</c:v>
                </c:pt>
                <c:pt idx="12">
                  <c:v>45.85</c:v>
                </c:pt>
                <c:pt idx="13">
                  <c:v>41.82</c:v>
                </c:pt>
                <c:pt idx="14">
                  <c:v>42.6</c:v>
                </c:pt>
                <c:pt idx="15">
                  <c:v>35.18</c:v>
                </c:pt>
                <c:pt idx="16">
                  <c:v>25</c:v>
                </c:pt>
                <c:pt idx="17">
                  <c:v>46.59</c:v>
                </c:pt>
                <c:pt idx="18">
                  <c:v>47.28</c:v>
                </c:pt>
                <c:pt idx="19">
                  <c:v>43.78</c:v>
                </c:pt>
                <c:pt idx="20">
                  <c:v>34.16</c:v>
                </c:pt>
                <c:pt idx="21">
                  <c:v>48.93</c:v>
                </c:pt>
                <c:pt idx="22">
                  <c:v>49.33</c:v>
                </c:pt>
                <c:pt idx="23">
                  <c:v>50.26</c:v>
                </c:pt>
                <c:pt idx="24">
                  <c:v>41.06</c:v>
                </c:pt>
                <c:pt idx="25">
                  <c:v>21.35</c:v>
                </c:pt>
                <c:pt idx="26">
                  <c:v>44.06</c:v>
                </c:pt>
                <c:pt idx="27">
                  <c:v>47.82</c:v>
                </c:pt>
                <c:pt idx="28">
                  <c:v>42.24</c:v>
                </c:pt>
                <c:pt idx="29">
                  <c:v>47</c:v>
                </c:pt>
                <c:pt idx="30">
                  <c:v>37.76</c:v>
                </c:pt>
                <c:pt idx="31">
                  <c:v>39.11</c:v>
                </c:pt>
                <c:pt idx="32">
                  <c:v>43.95</c:v>
                </c:pt>
                <c:pt idx="33">
                  <c:v>43</c:v>
                </c:pt>
                <c:pt idx="34">
                  <c:v>50</c:v>
                </c:pt>
                <c:pt idx="35">
                  <c:v>47</c:v>
                </c:pt>
                <c:pt idx="36">
                  <c:v>55.03</c:v>
                </c:pt>
                <c:pt idx="37">
                  <c:v>50.59</c:v>
                </c:pt>
                <c:pt idx="38">
                  <c:v>46.3</c:v>
                </c:pt>
                <c:pt idx="39">
                  <c:v>42.72</c:v>
                </c:pt>
                <c:pt idx="40">
                  <c:v>50.91</c:v>
                </c:pt>
                <c:pt idx="41">
                  <c:v>53.26</c:v>
                </c:pt>
                <c:pt idx="42">
                  <c:v>41.5</c:v>
                </c:pt>
                <c:pt idx="43">
                  <c:v>55.07</c:v>
                </c:pt>
                <c:pt idx="44">
                  <c:v>30.73</c:v>
                </c:pt>
                <c:pt idx="45">
                  <c:v>47.73</c:v>
                </c:pt>
                <c:pt idx="46">
                  <c:v>47.02</c:v>
                </c:pt>
                <c:pt idx="47">
                  <c:v>34</c:v>
                </c:pt>
                <c:pt idx="48">
                  <c:v>35</c:v>
                </c:pt>
                <c:pt idx="49">
                  <c:v>33.04</c:v>
                </c:pt>
                <c:pt idx="50">
                  <c:v>49.58</c:v>
                </c:pt>
                <c:pt idx="51">
                  <c:v>41</c:v>
                </c:pt>
                <c:pt idx="52">
                  <c:v>46.52</c:v>
                </c:pt>
                <c:pt idx="53">
                  <c:v>37</c:v>
                </c:pt>
                <c:pt idx="54">
                  <c:v>43</c:v>
                </c:pt>
                <c:pt idx="55">
                  <c:v>50.56</c:v>
                </c:pt>
                <c:pt idx="56">
                  <c:v>50.01</c:v>
                </c:pt>
                <c:pt idx="57">
                  <c:v>50.99</c:v>
                </c:pt>
                <c:pt idx="58">
                  <c:v>57</c:v>
                </c:pt>
                <c:pt idx="59">
                  <c:v>46</c:v>
                </c:pt>
                <c:pt idx="60">
                  <c:v>55.99</c:v>
                </c:pt>
                <c:pt idx="61">
                  <c:v>56.52</c:v>
                </c:pt>
                <c:pt idx="62">
                  <c:v>41</c:v>
                </c:pt>
                <c:pt idx="63">
                  <c:v>54.06</c:v>
                </c:pt>
                <c:pt idx="64">
                  <c:v>48.01</c:v>
                </c:pt>
                <c:pt idx="65">
                  <c:v>52</c:v>
                </c:pt>
                <c:pt idx="66">
                  <c:v>30.49</c:v>
                </c:pt>
                <c:pt idx="67">
                  <c:v>56.21</c:v>
                </c:pt>
                <c:pt idx="68">
                  <c:v>49.6</c:v>
                </c:pt>
                <c:pt idx="69">
                  <c:v>56.32</c:v>
                </c:pt>
                <c:pt idx="70">
                  <c:v>53</c:v>
                </c:pt>
                <c:pt idx="71">
                  <c:v>55.34</c:v>
                </c:pt>
                <c:pt idx="72">
                  <c:v>64</c:v>
                </c:pt>
                <c:pt idx="73">
                  <c:v>25.59</c:v>
                </c:pt>
                <c:pt idx="74">
                  <c:v>71.67</c:v>
                </c:pt>
                <c:pt idx="75">
                  <c:v>66.01</c:v>
                </c:pt>
                <c:pt idx="76">
                  <c:v>51</c:v>
                </c:pt>
                <c:pt idx="77">
                  <c:v>58.03</c:v>
                </c:pt>
                <c:pt idx="78">
                  <c:v>34.81</c:v>
                </c:pt>
                <c:pt idx="79">
                  <c:v>70.01</c:v>
                </c:pt>
                <c:pt idx="80">
                  <c:v>37</c:v>
                </c:pt>
                <c:pt idx="81">
                  <c:v>63.06</c:v>
                </c:pt>
                <c:pt idx="82">
                  <c:v>58.5</c:v>
                </c:pt>
                <c:pt idx="83">
                  <c:v>37.99</c:v>
                </c:pt>
                <c:pt idx="84">
                  <c:v>21</c:v>
                </c:pt>
                <c:pt idx="85">
                  <c:v>42</c:v>
                </c:pt>
                <c:pt idx="86">
                  <c:v>48.72</c:v>
                </c:pt>
                <c:pt idx="87">
                  <c:v>53</c:v>
                </c:pt>
                <c:pt idx="88">
                  <c:v>43</c:v>
                </c:pt>
                <c:pt idx="89">
                  <c:v>41</c:v>
                </c:pt>
                <c:pt idx="90">
                  <c:v>48.56</c:v>
                </c:pt>
                <c:pt idx="91">
                  <c:v>43</c:v>
                </c:pt>
                <c:pt idx="92">
                  <c:v>34.05</c:v>
                </c:pt>
                <c:pt idx="93">
                  <c:v>49.16</c:v>
                </c:pt>
                <c:pt idx="94">
                  <c:v>53.5</c:v>
                </c:pt>
                <c:pt idx="95">
                  <c:v>44</c:v>
                </c:pt>
                <c:pt idx="96">
                  <c:v>53.5</c:v>
                </c:pt>
                <c:pt idx="97">
                  <c:v>52.12</c:v>
                </c:pt>
                <c:pt idx="98">
                  <c:v>47.32</c:v>
                </c:pt>
                <c:pt idx="99">
                  <c:v>55.69</c:v>
                </c:pt>
                <c:pt idx="100">
                  <c:v>45.17</c:v>
                </c:pt>
                <c:pt idx="101">
                  <c:v>60.36</c:v>
                </c:pt>
                <c:pt idx="102">
                  <c:v>57.96</c:v>
                </c:pt>
                <c:pt idx="103">
                  <c:v>54</c:v>
                </c:pt>
                <c:pt idx="104">
                  <c:v>58.83</c:v>
                </c:pt>
                <c:pt idx="105">
                  <c:v>52</c:v>
                </c:pt>
                <c:pt idx="106">
                  <c:v>61.56</c:v>
                </c:pt>
                <c:pt idx="107">
                  <c:v>58.01</c:v>
                </c:pt>
                <c:pt idx="108">
                  <c:v>54</c:v>
                </c:pt>
                <c:pt idx="109">
                  <c:v>53.03</c:v>
                </c:pt>
              </c:numCache>
            </c:numRef>
          </c:val>
          <c:smooth val="0"/>
        </c:ser>
        <c:marker val="1"/>
        <c:axId val="64557894"/>
        <c:axId val="44150135"/>
      </c:line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50135"/>
        <c:crosses val="autoZero"/>
        <c:auto val="1"/>
        <c:lblOffset val="100"/>
        <c:noMultiLvlLbl val="0"/>
      </c:catAx>
      <c:valAx>
        <c:axId val="44150135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64557894"/>
        <c:crossesAt val="1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Euros/litro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Euros/litro</c:v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Estadística!$J$4:$J$119</c:f>
              <c:numCache>
                <c:ptCount val="116"/>
                <c:pt idx="0">
                  <c:v>0.8200751109593718</c:v>
                </c:pt>
                <c:pt idx="1">
                  <c:v>0.8627450980392157</c:v>
                </c:pt>
                <c:pt idx="2">
                  <c:v>0.8200374921891272</c:v>
                </c:pt>
                <c:pt idx="3">
                  <c:v>0.782948063644551</c:v>
                </c:pt>
                <c:pt idx="4">
                  <c:v>0.783020811868947</c:v>
                </c:pt>
                <c:pt idx="5">
                  <c:v>0.7830890642615557</c:v>
                </c:pt>
                <c:pt idx="6">
                  <c:v>0.7789108708953701</c:v>
                </c:pt>
                <c:pt idx="7">
                  <c:v>0.8289130434782609</c:v>
                </c:pt>
                <c:pt idx="8">
                  <c:v>0.8869257950530036</c:v>
                </c:pt>
                <c:pt idx="9">
                  <c:v>0.8389743589743589</c:v>
                </c:pt>
                <c:pt idx="10">
                  <c:v>0.9699307616221564</c:v>
                </c:pt>
                <c:pt idx="11">
                  <c:v>0.9799739921976592</c:v>
                </c:pt>
                <c:pt idx="12">
                  <c:v>0.8489168672468062</c:v>
                </c:pt>
                <c:pt idx="13">
                  <c:v>0.82</c:v>
                </c:pt>
                <c:pt idx="14">
                  <c:v>0.8189158016147635</c:v>
                </c:pt>
                <c:pt idx="15">
                  <c:v>0.8790604697651173</c:v>
                </c:pt>
                <c:pt idx="16">
                  <c:v>0.940910801656003</c:v>
                </c:pt>
                <c:pt idx="17">
                  <c:v>0.879056603773585</c:v>
                </c:pt>
                <c:pt idx="18">
                  <c:v>0.9090559507786965</c:v>
                </c:pt>
                <c:pt idx="19">
                  <c:v>0.9500868055555556</c:v>
                </c:pt>
                <c:pt idx="20">
                  <c:v>0.8989473684210525</c:v>
                </c:pt>
                <c:pt idx="21">
                  <c:v>0.9409615384615384</c:v>
                </c:pt>
                <c:pt idx="22">
                  <c:v>0.985</c:v>
                </c:pt>
                <c:pt idx="23">
                  <c:v>0.985</c:v>
                </c:pt>
                <c:pt idx="24">
                  <c:v>0.985</c:v>
                </c:pt>
                <c:pt idx="25">
                  <c:v>0.9660633484162896</c:v>
                </c:pt>
                <c:pt idx="26">
                  <c:v>0.8990002040399919</c:v>
                </c:pt>
                <c:pt idx="27">
                  <c:v>0.9420803782505911</c:v>
                </c:pt>
                <c:pt idx="28">
                  <c:v>0.9386666666666668</c:v>
                </c:pt>
                <c:pt idx="29">
                  <c:v>0.9639048400328138</c:v>
                </c:pt>
                <c:pt idx="30">
                  <c:v>0.899047619047619</c:v>
                </c:pt>
                <c:pt idx="31">
                  <c:v>0.97775</c:v>
                </c:pt>
                <c:pt idx="32">
                  <c:v>0.9979564032697549</c:v>
                </c:pt>
                <c:pt idx="33">
                  <c:v>0.9979113483406822</c:v>
                </c:pt>
                <c:pt idx="34">
                  <c:v>1.0060362173038229</c:v>
                </c:pt>
                <c:pt idx="35">
                  <c:v>0.975103734439834</c:v>
                </c:pt>
                <c:pt idx="36">
                  <c:v>1.0324577861163229</c:v>
                </c:pt>
                <c:pt idx="37">
                  <c:v>0.9919607843137256</c:v>
                </c:pt>
                <c:pt idx="38">
                  <c:v>0.8900422914263744</c:v>
                </c:pt>
                <c:pt idx="39">
                  <c:v>0.89</c:v>
                </c:pt>
                <c:pt idx="40">
                  <c:v>1.0389795918367346</c:v>
                </c:pt>
                <c:pt idx="41">
                  <c:v>1.086938775510204</c:v>
                </c:pt>
                <c:pt idx="42">
                  <c:v>1.0532994923857868</c:v>
                </c:pt>
                <c:pt idx="43">
                  <c:v>1.0390566037735849</c:v>
                </c:pt>
                <c:pt idx="44">
                  <c:v>0.9573208722741433</c:v>
                </c:pt>
                <c:pt idx="45">
                  <c:v>0.9545999999999999</c:v>
                </c:pt>
                <c:pt idx="46">
                  <c:v>0.9400239904038384</c:v>
                </c:pt>
                <c:pt idx="47">
                  <c:v>0.948925481440134</c:v>
                </c:pt>
                <c:pt idx="48">
                  <c:v>0.9549795361527967</c:v>
                </c:pt>
                <c:pt idx="49">
                  <c:v>0.9410424380518371</c:v>
                </c:pt>
                <c:pt idx="50">
                  <c:v>0.9179781521940381</c:v>
                </c:pt>
                <c:pt idx="51">
                  <c:v>0.8849557522123894</c:v>
                </c:pt>
                <c:pt idx="52">
                  <c:v>0.9689647990002084</c:v>
                </c:pt>
                <c:pt idx="53">
                  <c:v>0.9850905218317358</c:v>
                </c:pt>
                <c:pt idx="54">
                  <c:v>0.940096195889812</c:v>
                </c:pt>
                <c:pt idx="55">
                  <c:v>1.010997800439912</c:v>
                </c:pt>
                <c:pt idx="56">
                  <c:v>0.9680603948896632</c:v>
                </c:pt>
                <c:pt idx="57">
                  <c:v>1.0179676582152126</c:v>
                </c:pt>
                <c:pt idx="58">
                  <c:v>1.0363636363636364</c:v>
                </c:pt>
                <c:pt idx="59">
                  <c:v>1.0323159784560143</c:v>
                </c:pt>
                <c:pt idx="60">
                  <c:v>1.0075580349109232</c:v>
                </c:pt>
                <c:pt idx="61">
                  <c:v>1.042996862889832</c:v>
                </c:pt>
                <c:pt idx="62">
                  <c:v>1.0429916051895192</c:v>
                </c:pt>
                <c:pt idx="63">
                  <c:v>1.0289303387894937</c:v>
                </c:pt>
                <c:pt idx="64">
                  <c:v>0.9939958592132505</c:v>
                </c:pt>
                <c:pt idx="65">
                  <c:v>1.103097157403479</c:v>
                </c:pt>
                <c:pt idx="66">
                  <c:v>1.1288411699370602</c:v>
                </c:pt>
                <c:pt idx="67">
                  <c:v>1.1239752049590082</c:v>
                </c:pt>
                <c:pt idx="68">
                  <c:v>1.1019773383692513</c:v>
                </c:pt>
                <c:pt idx="69">
                  <c:v>1.1040972358361105</c:v>
                </c:pt>
                <c:pt idx="70">
                  <c:v>1.144955713977101</c:v>
                </c:pt>
                <c:pt idx="71">
                  <c:v>1.176945980433858</c:v>
                </c:pt>
                <c:pt idx="72">
                  <c:v>1.349926175912255</c:v>
                </c:pt>
                <c:pt idx="73">
                  <c:v>1.3468421052631578</c:v>
                </c:pt>
                <c:pt idx="74">
                  <c:v>1.3520090548953028</c:v>
                </c:pt>
                <c:pt idx="75">
                  <c:v>1.3769294952023363</c:v>
                </c:pt>
                <c:pt idx="76">
                  <c:v>1.2561576354679802</c:v>
                </c:pt>
                <c:pt idx="77">
                  <c:v>1.1159615384615384</c:v>
                </c:pt>
                <c:pt idx="78">
                  <c:v>1.086115444617785</c:v>
                </c:pt>
                <c:pt idx="79">
                  <c:v>1.26508854354897</c:v>
                </c:pt>
                <c:pt idx="80">
                  <c:v>1.2749827705031014</c:v>
                </c:pt>
                <c:pt idx="81">
                  <c:v>1.2609478104379126</c:v>
                </c:pt>
                <c:pt idx="82">
                  <c:v>1.1470588235294117</c:v>
                </c:pt>
                <c:pt idx="83">
                  <c:v>0.9669127004326802</c:v>
                </c:pt>
                <c:pt idx="84">
                  <c:v>0.897052541648868</c:v>
                </c:pt>
                <c:pt idx="85">
                  <c:v>0.8799497171590196</c:v>
                </c:pt>
                <c:pt idx="86">
                  <c:v>1.015</c:v>
                </c:pt>
                <c:pt idx="87">
                  <c:v>1.0149368058215242</c:v>
                </c:pt>
                <c:pt idx="88">
                  <c:v>1.004907688712316</c:v>
                </c:pt>
                <c:pt idx="89">
                  <c:v>0.9290731928393383</c:v>
                </c:pt>
                <c:pt idx="90">
                  <c:v>0.9770623742454728</c:v>
                </c:pt>
                <c:pt idx="91">
                  <c:v>0.9390696658659096</c:v>
                </c:pt>
                <c:pt idx="92">
                  <c:v>0.8298805751888861</c:v>
                </c:pt>
                <c:pt idx="93">
                  <c:v>1.0239533430535306</c:v>
                </c:pt>
                <c:pt idx="94">
                  <c:v>1.0490196078431373</c:v>
                </c:pt>
                <c:pt idx="95">
                  <c:v>1.042901161412657</c:v>
                </c:pt>
                <c:pt idx="96">
                  <c:v>1.0290440469321023</c:v>
                </c:pt>
                <c:pt idx="97">
                  <c:v>1.0209598432908913</c:v>
                </c:pt>
                <c:pt idx="98">
                  <c:v>1.0215889464594128</c:v>
                </c:pt>
                <c:pt idx="99">
                  <c:v>1.0399626517273577</c:v>
                </c:pt>
                <c:pt idx="100">
                  <c:v>1.1289677580604849</c:v>
                </c:pt>
                <c:pt idx="101">
                  <c:v>1.1470923603192702</c:v>
                </c:pt>
                <c:pt idx="102">
                  <c:v>1.1589682063587283</c:v>
                </c:pt>
                <c:pt idx="103">
                  <c:v>1.1637931034482758</c:v>
                </c:pt>
                <c:pt idx="104">
                  <c:v>1.125933014354067</c:v>
                </c:pt>
                <c:pt idx="105">
                  <c:v>1.1529933481152992</c:v>
                </c:pt>
                <c:pt idx="106">
                  <c:v>1.1389454209065681</c:v>
                </c:pt>
                <c:pt idx="107">
                  <c:v>1.1519062748212867</c:v>
                </c:pt>
                <c:pt idx="108">
                  <c:v>1.2170385395537526</c:v>
                </c:pt>
                <c:pt idx="109">
                  <c:v>1.3569600818833163</c:v>
                </c:pt>
              </c:numCache>
            </c:numRef>
          </c:val>
          <c:smooth val="0"/>
        </c:ser>
        <c:marker val="1"/>
        <c:axId val="61806896"/>
        <c:axId val="19391153"/>
      </c:line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1153"/>
        <c:crosses val="autoZero"/>
        <c:auto val="1"/>
        <c:lblOffset val="100"/>
        <c:noMultiLvlLbl val="0"/>
      </c:catAx>
      <c:valAx>
        <c:axId val="19391153"/>
        <c:scaling>
          <c:orientation val="minMax"/>
          <c:max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61806896"/>
        <c:crossesAt val="1"/>
        <c:crossBetween val="midCat"/>
        <c:dispUnits/>
        <c:majorUnit val="0.5"/>
        <c:minorUnit val="0.5"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3:K144"/>
  <sheetViews>
    <sheetView showGridLines="0" tabSelected="1" workbookViewId="0" topLeftCell="A3">
      <pane xSplit="1" ySplit="1" topLeftCell="B9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4" sqref="B114"/>
    </sheetView>
  </sheetViews>
  <sheetFormatPr defaultColWidth="9.625" defaultRowHeight="12.75"/>
  <cols>
    <col min="2" max="2" width="11.125" style="7" customWidth="1"/>
    <col min="3" max="3" width="10.875" style="0" bestFit="1" customWidth="1"/>
    <col min="5" max="5" width="9.625" style="11" customWidth="1"/>
    <col min="6" max="6" width="9.625" style="17" customWidth="1"/>
    <col min="7" max="7" width="9.625" style="11" customWidth="1"/>
    <col min="9" max="9" width="9.625" style="2" customWidth="1"/>
    <col min="10" max="10" width="9.625" style="23" customWidth="1"/>
    <col min="11" max="11" width="10.00390625" style="11" bestFit="1" customWidth="1"/>
  </cols>
  <sheetData>
    <row r="1" ht="12.75"/>
    <row r="2" ht="13.5" thickBot="1"/>
    <row r="3" spans="1:10" ht="14.25" thickBot="1" thickTop="1">
      <c r="A3" s="2"/>
      <c r="B3" s="8" t="s">
        <v>0</v>
      </c>
      <c r="C3" s="5" t="s">
        <v>1</v>
      </c>
      <c r="D3" s="5" t="s">
        <v>2</v>
      </c>
      <c r="E3" s="12" t="s">
        <v>3</v>
      </c>
      <c r="F3" s="18" t="s">
        <v>4</v>
      </c>
      <c r="G3" s="12" t="s">
        <v>5</v>
      </c>
      <c r="H3" s="5" t="s">
        <v>6</v>
      </c>
      <c r="I3" s="21" t="s">
        <v>7</v>
      </c>
      <c r="J3" s="24" t="s">
        <v>11</v>
      </c>
    </row>
    <row r="4" spans="1:10" ht="13.5" thickTop="1">
      <c r="A4" s="3">
        <v>1</v>
      </c>
      <c r="B4" s="9" t="s">
        <v>9</v>
      </c>
      <c r="C4" s="1"/>
      <c r="D4" s="1">
        <v>18.7</v>
      </c>
      <c r="E4" s="13">
        <v>58.58</v>
      </c>
      <c r="F4" s="16">
        <v>0</v>
      </c>
      <c r="G4" s="13">
        <v>0</v>
      </c>
      <c r="H4" s="11">
        <v>48.04</v>
      </c>
      <c r="I4" s="20">
        <v>0</v>
      </c>
      <c r="J4" s="25">
        <f aca="true" t="shared" si="0" ref="J4:J25">+H4/E4</f>
        <v>0.8200751109593718</v>
      </c>
    </row>
    <row r="5" spans="1:10" ht="12.75">
      <c r="A5" s="4">
        <v>2</v>
      </c>
      <c r="B5" s="9" t="s">
        <v>10</v>
      </c>
      <c r="C5" s="1">
        <v>773.8</v>
      </c>
      <c r="D5" s="1">
        <f>+C5+D4</f>
        <v>792.5</v>
      </c>
      <c r="E5" s="13">
        <v>51</v>
      </c>
      <c r="F5" s="16">
        <f aca="true" t="shared" si="1" ref="F5:F19">+E5/C5*100</f>
        <v>6.590850348927371</v>
      </c>
      <c r="G5" s="13">
        <v>6.4</v>
      </c>
      <c r="H5" s="11">
        <v>44</v>
      </c>
      <c r="I5" s="20">
        <v>11</v>
      </c>
      <c r="J5" s="25">
        <f t="shared" si="0"/>
        <v>0.8627450980392157</v>
      </c>
    </row>
    <row r="6" spans="1:10" ht="12.75">
      <c r="A6" s="4">
        <v>3</v>
      </c>
      <c r="B6" s="9" t="s">
        <v>12</v>
      </c>
      <c r="C6" s="1">
        <v>709.5</v>
      </c>
      <c r="D6" s="1">
        <f>+C6+D5</f>
        <v>1502</v>
      </c>
      <c r="E6" s="13">
        <v>48.01</v>
      </c>
      <c r="F6" s="16">
        <f t="shared" si="1"/>
        <v>6.766737138830162</v>
      </c>
      <c r="G6" s="13">
        <v>6.3</v>
      </c>
      <c r="H6" s="11">
        <v>39.37</v>
      </c>
      <c r="I6" s="20">
        <v>6</v>
      </c>
      <c r="J6" s="25">
        <f t="shared" si="0"/>
        <v>0.8200374921891272</v>
      </c>
    </row>
    <row r="7" spans="1:10" ht="12.75">
      <c r="A7" s="4">
        <v>4</v>
      </c>
      <c r="B7" s="9" t="s">
        <v>13</v>
      </c>
      <c r="C7" s="1">
        <v>516.4</v>
      </c>
      <c r="D7" s="1">
        <f>+C7+D6</f>
        <v>2018.4</v>
      </c>
      <c r="E7" s="13">
        <v>33.31</v>
      </c>
      <c r="F7" s="16">
        <f t="shared" si="1"/>
        <v>6.450426026336174</v>
      </c>
      <c r="G7" s="13">
        <v>6.8</v>
      </c>
      <c r="H7" s="11">
        <v>26.08</v>
      </c>
      <c r="I7" s="20">
        <v>30</v>
      </c>
      <c r="J7" s="25">
        <f t="shared" si="0"/>
        <v>0.782948063644551</v>
      </c>
    </row>
    <row r="8" spans="1:11" ht="12.75">
      <c r="A8" s="4">
        <v>5</v>
      </c>
      <c r="B8" s="9" t="s">
        <v>14</v>
      </c>
      <c r="C8" s="1">
        <v>765.2</v>
      </c>
      <c r="D8" s="1">
        <f>+C8+D7</f>
        <v>2783.6000000000004</v>
      </c>
      <c r="E8" s="13">
        <v>48.53</v>
      </c>
      <c r="F8" s="16">
        <f t="shared" si="1"/>
        <v>6.342132775744903</v>
      </c>
      <c r="G8" s="13">
        <v>6.6</v>
      </c>
      <c r="H8" s="11">
        <v>38</v>
      </c>
      <c r="I8" s="20">
        <v>16</v>
      </c>
      <c r="J8" s="25">
        <f t="shared" si="0"/>
        <v>0.783020811868947</v>
      </c>
      <c r="K8" s="27">
        <f>SUM(H4:H8)</f>
        <v>195.49</v>
      </c>
    </row>
    <row r="9" spans="1:10" ht="12.75">
      <c r="A9" s="4">
        <v>6</v>
      </c>
      <c r="B9" s="9" t="s">
        <v>15</v>
      </c>
      <c r="C9" s="1">
        <v>611.3</v>
      </c>
      <c r="D9" s="1">
        <v>3395</v>
      </c>
      <c r="E9" s="13">
        <v>44.35</v>
      </c>
      <c r="F9" s="16">
        <f t="shared" si="1"/>
        <v>7.25503026337314</v>
      </c>
      <c r="G9" s="13">
        <v>7.1</v>
      </c>
      <c r="H9" s="11">
        <v>34.73</v>
      </c>
      <c r="I9" s="20">
        <v>24</v>
      </c>
      <c r="J9" s="25">
        <f t="shared" si="0"/>
        <v>0.7830890642615557</v>
      </c>
    </row>
    <row r="10" spans="1:10" ht="12.75">
      <c r="A10" s="4">
        <v>7</v>
      </c>
      <c r="B10" s="9" t="s">
        <v>16</v>
      </c>
      <c r="C10" s="1">
        <v>727.8</v>
      </c>
      <c r="D10" s="1">
        <v>4123</v>
      </c>
      <c r="E10" s="13">
        <v>49.03</v>
      </c>
      <c r="F10" s="16">
        <f t="shared" si="1"/>
        <v>6.736740862874417</v>
      </c>
      <c r="G10" s="13">
        <v>6.8</v>
      </c>
      <c r="H10" s="11">
        <v>38.19</v>
      </c>
      <c r="I10" s="20">
        <v>29</v>
      </c>
      <c r="J10" s="25">
        <f t="shared" si="0"/>
        <v>0.7789108708953701</v>
      </c>
    </row>
    <row r="11" spans="1:10" ht="12.75">
      <c r="A11" s="4">
        <v>8</v>
      </c>
      <c r="B11" s="9" t="s">
        <v>17</v>
      </c>
      <c r="C11" s="1">
        <v>677.5</v>
      </c>
      <c r="D11" s="1">
        <f>+C11+D10</f>
        <v>4800.5</v>
      </c>
      <c r="E11" s="13">
        <v>46</v>
      </c>
      <c r="F11" s="16">
        <f t="shared" si="1"/>
        <v>6.789667896678966</v>
      </c>
      <c r="G11" s="13">
        <v>7</v>
      </c>
      <c r="H11" s="11">
        <v>38.13</v>
      </c>
      <c r="I11" s="20">
        <v>30</v>
      </c>
      <c r="J11" s="25">
        <f t="shared" si="0"/>
        <v>0.8289130434782609</v>
      </c>
    </row>
    <row r="12" spans="1:10" ht="12.75">
      <c r="A12" s="4">
        <v>9</v>
      </c>
      <c r="B12" s="9" t="s">
        <v>18</v>
      </c>
      <c r="C12" s="1">
        <v>696.2</v>
      </c>
      <c r="D12" s="1">
        <f>+C12+D11</f>
        <v>5496.7</v>
      </c>
      <c r="E12" s="13">
        <v>39.62</v>
      </c>
      <c r="F12" s="16">
        <f t="shared" si="1"/>
        <v>5.690893421430623</v>
      </c>
      <c r="G12" s="13">
        <v>6.4</v>
      </c>
      <c r="H12" s="11">
        <v>35.14</v>
      </c>
      <c r="I12" s="20">
        <v>6</v>
      </c>
      <c r="J12" s="25">
        <f t="shared" si="0"/>
        <v>0.8869257950530036</v>
      </c>
    </row>
    <row r="13" spans="1:10" ht="12.75">
      <c r="A13" s="4">
        <v>10</v>
      </c>
      <c r="B13" s="9" t="s">
        <v>19</v>
      </c>
      <c r="C13" s="1">
        <v>614.3</v>
      </c>
      <c r="D13" s="1">
        <v>6111</v>
      </c>
      <c r="E13" s="13">
        <v>39</v>
      </c>
      <c r="F13" s="16">
        <f t="shared" si="1"/>
        <v>6.348689565358947</v>
      </c>
      <c r="G13" s="13">
        <v>5.8</v>
      </c>
      <c r="H13" s="11">
        <v>32.72</v>
      </c>
      <c r="I13" s="20">
        <v>7</v>
      </c>
      <c r="J13" s="25">
        <f t="shared" si="0"/>
        <v>0.8389743589743589</v>
      </c>
    </row>
    <row r="14" spans="1:10" ht="12.75">
      <c r="A14" s="4">
        <v>11</v>
      </c>
      <c r="B14" s="9" t="s">
        <v>20</v>
      </c>
      <c r="C14" s="1">
        <v>819</v>
      </c>
      <c r="D14" s="1">
        <v>6930</v>
      </c>
      <c r="E14" s="13">
        <v>50.55</v>
      </c>
      <c r="F14" s="16">
        <f t="shared" si="1"/>
        <v>6.1721611721611715</v>
      </c>
      <c r="G14" s="13">
        <v>5.8</v>
      </c>
      <c r="H14" s="11">
        <v>49.03</v>
      </c>
      <c r="I14" s="20">
        <v>5</v>
      </c>
      <c r="J14" s="25">
        <f t="shared" si="0"/>
        <v>0.9699307616221564</v>
      </c>
    </row>
    <row r="15" spans="1:10" ht="12.75">
      <c r="A15" s="4">
        <v>11</v>
      </c>
      <c r="B15" s="9" t="s">
        <v>21</v>
      </c>
      <c r="C15" s="1">
        <v>634.2</v>
      </c>
      <c r="D15" s="1">
        <f>+D14+C15</f>
        <v>7564.2</v>
      </c>
      <c r="E15" s="13">
        <v>38.45</v>
      </c>
      <c r="F15" s="16">
        <f t="shared" si="1"/>
        <v>6.0627562283191425</v>
      </c>
      <c r="G15" s="13">
        <v>5.9</v>
      </c>
      <c r="H15" s="1">
        <v>37.68</v>
      </c>
      <c r="I15" s="20">
        <v>1</v>
      </c>
      <c r="J15" s="25">
        <f t="shared" si="0"/>
        <v>0.9799739921976592</v>
      </c>
    </row>
    <row r="16" spans="1:10" ht="12.75">
      <c r="A16" s="4">
        <v>12</v>
      </c>
      <c r="B16" s="14" t="s">
        <v>22</v>
      </c>
      <c r="C16" s="1">
        <v>831.5</v>
      </c>
      <c r="D16" s="1">
        <v>8397</v>
      </c>
      <c r="E16" s="13">
        <v>54.01</v>
      </c>
      <c r="F16" s="16">
        <f t="shared" si="1"/>
        <v>6.495490078171978</v>
      </c>
      <c r="G16" s="13">
        <v>6.4</v>
      </c>
      <c r="H16" s="1">
        <v>45.85</v>
      </c>
      <c r="I16" s="20">
        <v>20</v>
      </c>
      <c r="J16" s="25">
        <f t="shared" si="0"/>
        <v>0.8489168672468062</v>
      </c>
    </row>
    <row r="17" spans="1:10" ht="12.75">
      <c r="A17" s="4">
        <v>13</v>
      </c>
      <c r="B17" s="14" t="s">
        <v>23</v>
      </c>
      <c r="C17" s="1">
        <v>790.7</v>
      </c>
      <c r="D17" s="1">
        <f>+C17+D16</f>
        <v>9187.7</v>
      </c>
      <c r="E17" s="13">
        <v>51</v>
      </c>
      <c r="F17" s="16">
        <f t="shared" si="1"/>
        <v>6.449981029467559</v>
      </c>
      <c r="G17" s="13">
        <v>6.5</v>
      </c>
      <c r="H17" s="1">
        <v>41.82</v>
      </c>
      <c r="I17" s="20">
        <v>8</v>
      </c>
      <c r="J17" s="25">
        <f t="shared" si="0"/>
        <v>0.82</v>
      </c>
    </row>
    <row r="18" spans="1:10" ht="12.75">
      <c r="A18" s="4">
        <v>14</v>
      </c>
      <c r="B18" s="14" t="s">
        <v>24</v>
      </c>
      <c r="C18" s="1">
        <v>853.3</v>
      </c>
      <c r="D18" s="1">
        <v>10035</v>
      </c>
      <c r="E18" s="13">
        <v>52.02</v>
      </c>
      <c r="F18" s="16">
        <f t="shared" si="1"/>
        <v>6.096331887964374</v>
      </c>
      <c r="G18" s="13">
        <v>6.1</v>
      </c>
      <c r="H18" s="1">
        <v>42.6</v>
      </c>
      <c r="I18" s="20">
        <v>16</v>
      </c>
      <c r="J18" s="25">
        <f t="shared" si="0"/>
        <v>0.8189158016147635</v>
      </c>
    </row>
    <row r="19" spans="1:10" ht="12.75">
      <c r="A19" s="4">
        <v>15</v>
      </c>
      <c r="B19" s="14" t="s">
        <v>25</v>
      </c>
      <c r="C19" s="1">
        <v>616.6</v>
      </c>
      <c r="D19" s="1">
        <v>10658</v>
      </c>
      <c r="E19" s="13">
        <v>40.02</v>
      </c>
      <c r="F19" s="16">
        <f t="shared" si="1"/>
        <v>6.490431397988972</v>
      </c>
      <c r="G19" s="13">
        <v>6.8</v>
      </c>
      <c r="H19" s="1">
        <v>35.18</v>
      </c>
      <c r="I19" s="20">
        <v>46</v>
      </c>
      <c r="J19" s="25">
        <f t="shared" si="0"/>
        <v>0.8790604697651173</v>
      </c>
    </row>
    <row r="20" spans="1:10" ht="12.75">
      <c r="A20" s="4">
        <v>16</v>
      </c>
      <c r="B20" s="14" t="s">
        <v>27</v>
      </c>
      <c r="C20" s="1"/>
      <c r="D20" s="1"/>
      <c r="E20" s="13">
        <v>26.57</v>
      </c>
      <c r="F20" s="16"/>
      <c r="G20" s="13"/>
      <c r="H20" s="1">
        <v>25</v>
      </c>
      <c r="I20" s="20">
        <v>1</v>
      </c>
      <c r="J20" s="25">
        <f t="shared" si="0"/>
        <v>0.940910801656003</v>
      </c>
    </row>
    <row r="21" spans="1:10" ht="12.75">
      <c r="A21" s="4">
        <v>17</v>
      </c>
      <c r="B21" s="14" t="s">
        <v>26</v>
      </c>
      <c r="C21" s="1">
        <v>1275.8</v>
      </c>
      <c r="D21" s="1">
        <v>11934</v>
      </c>
      <c r="E21" s="13">
        <v>53</v>
      </c>
      <c r="F21" s="16">
        <v>6.3</v>
      </c>
      <c r="G21" s="13">
        <v>6.2</v>
      </c>
      <c r="H21" s="1">
        <v>46.59</v>
      </c>
      <c r="I21" s="20">
        <v>1</v>
      </c>
      <c r="J21" s="25">
        <f t="shared" si="0"/>
        <v>0.879056603773585</v>
      </c>
    </row>
    <row r="22" spans="1:10" ht="12.75">
      <c r="A22" s="4">
        <f>+A21+1</f>
        <v>18</v>
      </c>
      <c r="B22" s="14" t="s">
        <v>28</v>
      </c>
      <c r="C22" s="1">
        <v>773.8</v>
      </c>
      <c r="D22" s="1">
        <v>12708</v>
      </c>
      <c r="E22" s="13">
        <v>52.01</v>
      </c>
      <c r="F22" s="16">
        <f aca="true" t="shared" si="2" ref="F22:F34">+E22/C22*100</f>
        <v>6.72137503230809</v>
      </c>
      <c r="G22" s="13">
        <v>6.6</v>
      </c>
      <c r="H22" s="1">
        <v>47.28</v>
      </c>
      <c r="I22" s="20">
        <v>19</v>
      </c>
      <c r="J22" s="25">
        <f t="shared" si="0"/>
        <v>0.9090559507786965</v>
      </c>
    </row>
    <row r="23" spans="1:10" ht="12.75">
      <c r="A23" s="4">
        <f aca="true" t="shared" si="3" ref="A23:A88">+A22+1</f>
        <v>19</v>
      </c>
      <c r="B23" s="14" t="s">
        <v>29</v>
      </c>
      <c r="C23" s="1">
        <v>725.5</v>
      </c>
      <c r="D23" s="1">
        <v>13434</v>
      </c>
      <c r="E23" s="13">
        <v>46.08</v>
      </c>
      <c r="F23" s="16">
        <f t="shared" si="2"/>
        <v>6.351481736733287</v>
      </c>
      <c r="G23" s="13">
        <v>6.1</v>
      </c>
      <c r="H23" s="1">
        <v>43.78</v>
      </c>
      <c r="I23" s="20">
        <v>21</v>
      </c>
      <c r="J23" s="25">
        <f t="shared" si="0"/>
        <v>0.9500868055555556</v>
      </c>
    </row>
    <row r="24" spans="1:10" ht="12.75">
      <c r="A24" s="4">
        <f t="shared" si="3"/>
        <v>20</v>
      </c>
      <c r="B24" s="14" t="s">
        <v>30</v>
      </c>
      <c r="C24" s="1">
        <v>590.6</v>
      </c>
      <c r="D24" s="1">
        <v>14024</v>
      </c>
      <c r="E24" s="13">
        <v>38</v>
      </c>
      <c r="F24" s="16">
        <f t="shared" si="2"/>
        <v>6.43413477819167</v>
      </c>
      <c r="G24" s="13">
        <v>6.3</v>
      </c>
      <c r="H24" s="1">
        <v>34.16</v>
      </c>
      <c r="I24" s="20">
        <v>4</v>
      </c>
      <c r="J24" s="25">
        <f t="shared" si="0"/>
        <v>0.8989473684210525</v>
      </c>
    </row>
    <row r="25" spans="1:10" ht="12.75">
      <c r="A25" s="4">
        <f t="shared" si="3"/>
        <v>21</v>
      </c>
      <c r="B25" s="14" t="s">
        <v>30</v>
      </c>
      <c r="C25" s="1">
        <v>683.2</v>
      </c>
      <c r="D25" s="1">
        <v>14708</v>
      </c>
      <c r="E25" s="13">
        <v>52</v>
      </c>
      <c r="F25" s="16">
        <f t="shared" si="2"/>
        <v>7.611241217798595</v>
      </c>
      <c r="G25" s="13">
        <v>7.3</v>
      </c>
      <c r="H25" s="1">
        <v>48.93</v>
      </c>
      <c r="I25" s="20">
        <v>1</v>
      </c>
      <c r="J25" s="25">
        <f t="shared" si="0"/>
        <v>0.9409615384615384</v>
      </c>
    </row>
    <row r="26" spans="1:10" ht="12.75">
      <c r="A26" s="4">
        <f t="shared" si="3"/>
        <v>22</v>
      </c>
      <c r="B26" s="14" t="s">
        <v>31</v>
      </c>
      <c r="C26" s="1">
        <v>733</v>
      </c>
      <c r="D26" s="1">
        <v>15441</v>
      </c>
      <c r="E26" s="13">
        <v>49.33</v>
      </c>
      <c r="F26" s="16">
        <f t="shared" si="2"/>
        <v>6.72987721691678</v>
      </c>
      <c r="G26" s="13">
        <v>7.1</v>
      </c>
      <c r="H26" s="1">
        <v>49.33</v>
      </c>
      <c r="I26" s="20">
        <v>19</v>
      </c>
      <c r="J26" s="25">
        <v>0.985</v>
      </c>
    </row>
    <row r="27" spans="1:10" ht="12.75">
      <c r="A27" s="4">
        <f t="shared" si="3"/>
        <v>23</v>
      </c>
      <c r="B27" s="14" t="s">
        <v>31</v>
      </c>
      <c r="C27" s="1">
        <f>+D27-D26</f>
        <v>676</v>
      </c>
      <c r="D27" s="1">
        <v>16117</v>
      </c>
      <c r="E27" s="13">
        <v>50.26</v>
      </c>
      <c r="F27" s="16">
        <f t="shared" si="2"/>
        <v>7.434911242603549</v>
      </c>
      <c r="G27" s="13">
        <v>7.4</v>
      </c>
      <c r="H27" s="1">
        <v>50.26</v>
      </c>
      <c r="I27" s="20">
        <v>1</v>
      </c>
      <c r="J27" s="25">
        <v>0.985</v>
      </c>
    </row>
    <row r="28" spans="1:10" ht="12.75">
      <c r="A28" s="4">
        <f t="shared" si="3"/>
        <v>24</v>
      </c>
      <c r="B28" s="14" t="s">
        <v>32</v>
      </c>
      <c r="C28" s="1">
        <v>631.1</v>
      </c>
      <c r="D28" s="1">
        <f>+C28+D27</f>
        <v>16748.1</v>
      </c>
      <c r="E28" s="13">
        <v>43.27</v>
      </c>
      <c r="F28" s="16">
        <f t="shared" si="2"/>
        <v>6.856282681033117</v>
      </c>
      <c r="G28" s="13">
        <v>6.8</v>
      </c>
      <c r="H28" s="1">
        <v>41.06</v>
      </c>
      <c r="I28" s="20">
        <v>40</v>
      </c>
      <c r="J28" s="25">
        <v>0.985</v>
      </c>
    </row>
    <row r="29" spans="1:10" ht="12.75">
      <c r="A29" s="4">
        <f t="shared" si="3"/>
        <v>25</v>
      </c>
      <c r="B29" s="14" t="s">
        <v>33</v>
      </c>
      <c r="C29" s="1">
        <v>353</v>
      </c>
      <c r="D29" s="1">
        <f>+C29+D28</f>
        <v>17101.1</v>
      </c>
      <c r="E29" s="13">
        <v>22.1</v>
      </c>
      <c r="F29" s="16">
        <f t="shared" si="2"/>
        <v>6.260623229461756</v>
      </c>
      <c r="G29" s="13">
        <v>6.4</v>
      </c>
      <c r="H29" s="1">
        <v>21.35</v>
      </c>
      <c r="I29" s="20">
        <v>45</v>
      </c>
      <c r="J29" s="25">
        <f aca="true" t="shared" si="4" ref="J29:J34">+H29/E29</f>
        <v>0.9660633484162896</v>
      </c>
    </row>
    <row r="30" spans="1:10" ht="12.75">
      <c r="A30" s="4">
        <f t="shared" si="3"/>
        <v>26</v>
      </c>
      <c r="B30" s="14" t="s">
        <v>34</v>
      </c>
      <c r="C30" s="1">
        <v>723.9</v>
      </c>
      <c r="D30" s="1">
        <v>17826</v>
      </c>
      <c r="E30" s="13">
        <v>49.01</v>
      </c>
      <c r="F30" s="16">
        <f t="shared" si="2"/>
        <v>6.7702721370355015</v>
      </c>
      <c r="G30" s="13">
        <v>6.7</v>
      </c>
      <c r="H30" s="1">
        <v>44.06</v>
      </c>
      <c r="I30" s="20">
        <v>24</v>
      </c>
      <c r="J30" s="25">
        <f t="shared" si="4"/>
        <v>0.8990002040399919</v>
      </c>
    </row>
    <row r="31" spans="1:11" ht="12.75">
      <c r="A31" s="4">
        <f t="shared" si="3"/>
        <v>27</v>
      </c>
      <c r="B31" s="14" t="s">
        <v>35</v>
      </c>
      <c r="C31" s="1">
        <v>701</v>
      </c>
      <c r="D31" s="1">
        <v>18527</v>
      </c>
      <c r="E31" s="13">
        <v>50.76</v>
      </c>
      <c r="F31" s="16">
        <f t="shared" si="2"/>
        <v>7.241084165477889</v>
      </c>
      <c r="G31" s="13">
        <v>7.5</v>
      </c>
      <c r="H31" s="1">
        <v>47.82</v>
      </c>
      <c r="I31" s="20">
        <v>29</v>
      </c>
      <c r="J31" s="25">
        <f t="shared" si="4"/>
        <v>0.9420803782505911</v>
      </c>
      <c r="K31" s="27">
        <f>SUM(H9:H31)</f>
        <v>930.6900000000002</v>
      </c>
    </row>
    <row r="32" spans="1:10" ht="12.75">
      <c r="A32" s="4">
        <f t="shared" si="3"/>
        <v>28</v>
      </c>
      <c r="B32" s="14" t="s">
        <v>36</v>
      </c>
      <c r="C32" s="1">
        <v>630</v>
      </c>
      <c r="D32" s="1">
        <f>+C32+D31</f>
        <v>19157</v>
      </c>
      <c r="E32" s="13">
        <v>45</v>
      </c>
      <c r="F32" s="16">
        <f t="shared" si="2"/>
        <v>7.142857142857142</v>
      </c>
      <c r="G32" s="13">
        <v>7.4</v>
      </c>
      <c r="H32" s="1">
        <v>42.24</v>
      </c>
      <c r="I32" s="20">
        <v>18</v>
      </c>
      <c r="J32" s="25">
        <f t="shared" si="4"/>
        <v>0.9386666666666668</v>
      </c>
    </row>
    <row r="33" spans="1:10" ht="12.75">
      <c r="A33" s="4">
        <f t="shared" si="3"/>
        <v>29</v>
      </c>
      <c r="B33" s="14" t="s">
        <v>37</v>
      </c>
      <c r="C33" s="1">
        <v>740.1</v>
      </c>
      <c r="D33" s="1">
        <v>19897</v>
      </c>
      <c r="E33" s="13">
        <v>48.76</v>
      </c>
      <c r="F33" s="16">
        <f t="shared" si="2"/>
        <v>6.588298878529927</v>
      </c>
      <c r="G33" s="13">
        <v>7.1</v>
      </c>
      <c r="H33" s="1">
        <v>47</v>
      </c>
      <c r="I33" s="20">
        <v>27</v>
      </c>
      <c r="J33" s="25">
        <f t="shared" si="4"/>
        <v>0.9639048400328138</v>
      </c>
    </row>
    <row r="34" spans="1:10" ht="12.75">
      <c r="A34" s="4">
        <f t="shared" si="3"/>
        <v>30</v>
      </c>
      <c r="B34" s="14" t="s">
        <v>38</v>
      </c>
      <c r="C34" s="1">
        <v>568.5</v>
      </c>
      <c r="D34" s="1">
        <v>20465.5</v>
      </c>
      <c r="E34" s="13">
        <v>42</v>
      </c>
      <c r="F34" s="16">
        <f t="shared" si="2"/>
        <v>7.387862796833773</v>
      </c>
      <c r="G34" s="13">
        <v>7.3</v>
      </c>
      <c r="H34" s="1">
        <v>37.76</v>
      </c>
      <c r="I34" s="20">
        <v>3</v>
      </c>
      <c r="J34" s="25">
        <f t="shared" si="4"/>
        <v>0.899047619047619</v>
      </c>
    </row>
    <row r="35" spans="1:10" ht="12.75">
      <c r="A35" s="4">
        <f t="shared" si="3"/>
        <v>31</v>
      </c>
      <c r="B35" s="14" t="s">
        <v>39</v>
      </c>
      <c r="C35" s="1">
        <v>593.8</v>
      </c>
      <c r="D35" s="1">
        <v>21060</v>
      </c>
      <c r="E35" s="13">
        <v>40</v>
      </c>
      <c r="F35" s="16">
        <f aca="true" t="shared" si="5" ref="F35:F47">+E35/C35*100</f>
        <v>6.736274840013473</v>
      </c>
      <c r="G35" s="13">
        <v>7</v>
      </c>
      <c r="H35" s="1">
        <v>39.11</v>
      </c>
      <c r="I35" s="20">
        <v>22</v>
      </c>
      <c r="J35" s="25">
        <f aca="true" t="shared" si="6" ref="J35:J47">+H35/E35</f>
        <v>0.97775</v>
      </c>
    </row>
    <row r="36" spans="1:10" ht="12">
      <c r="A36" s="4">
        <f t="shared" si="3"/>
        <v>32</v>
      </c>
      <c r="B36" s="14" t="s">
        <v>40</v>
      </c>
      <c r="C36" s="1">
        <v>678.8</v>
      </c>
      <c r="D36" s="1">
        <v>21739</v>
      </c>
      <c r="E36" s="13">
        <v>44.04</v>
      </c>
      <c r="F36" s="16">
        <f t="shared" si="5"/>
        <v>6.487919858573954</v>
      </c>
      <c r="G36" s="13">
        <v>6.5</v>
      </c>
      <c r="H36" s="1">
        <v>43.95</v>
      </c>
      <c r="I36" s="20">
        <v>19</v>
      </c>
      <c r="J36" s="25">
        <f t="shared" si="6"/>
        <v>0.9979564032697549</v>
      </c>
    </row>
    <row r="37" spans="1:10" ht="12">
      <c r="A37" s="4">
        <f t="shared" si="3"/>
        <v>33</v>
      </c>
      <c r="B37" s="14" t="s">
        <v>41</v>
      </c>
      <c r="C37" s="1">
        <v>720</v>
      </c>
      <c r="D37" s="1">
        <v>22459</v>
      </c>
      <c r="E37" s="13">
        <v>43.09</v>
      </c>
      <c r="F37" s="16">
        <f t="shared" si="5"/>
        <v>5.9847222222222225</v>
      </c>
      <c r="G37" s="13">
        <v>6</v>
      </c>
      <c r="H37" s="1">
        <v>43</v>
      </c>
      <c r="I37" s="20">
        <v>1</v>
      </c>
      <c r="J37" s="25">
        <f t="shared" si="6"/>
        <v>0.9979113483406822</v>
      </c>
    </row>
    <row r="38" spans="1:10" ht="12">
      <c r="A38" s="4">
        <f t="shared" si="3"/>
        <v>34</v>
      </c>
      <c r="B38" s="14" t="s">
        <v>42</v>
      </c>
      <c r="C38" s="1">
        <v>725</v>
      </c>
      <c r="D38" s="1">
        <v>23184</v>
      </c>
      <c r="E38" s="13">
        <v>49.7</v>
      </c>
      <c r="F38" s="16">
        <f t="shared" si="5"/>
        <v>6.855172413793103</v>
      </c>
      <c r="G38" s="13">
        <v>6.8</v>
      </c>
      <c r="H38" s="1">
        <v>50</v>
      </c>
      <c r="I38" s="20">
        <v>42</v>
      </c>
      <c r="J38" s="25">
        <f t="shared" si="6"/>
        <v>1.0060362173038229</v>
      </c>
    </row>
    <row r="39" spans="1:10" ht="12">
      <c r="A39" s="4">
        <f t="shared" si="3"/>
        <v>35</v>
      </c>
      <c r="B39" s="14" t="s">
        <v>43</v>
      </c>
      <c r="C39" s="1">
        <v>738.6</v>
      </c>
      <c r="D39" s="1">
        <v>23923</v>
      </c>
      <c r="E39" s="13">
        <v>48.2</v>
      </c>
      <c r="F39" s="16">
        <f t="shared" si="5"/>
        <v>6.52585973463309</v>
      </c>
      <c r="G39" s="13">
        <v>6.7</v>
      </c>
      <c r="H39" s="1">
        <v>47</v>
      </c>
      <c r="I39" s="20">
        <v>35</v>
      </c>
      <c r="J39" s="25">
        <f t="shared" si="6"/>
        <v>0.975103734439834</v>
      </c>
    </row>
    <row r="40" spans="1:10" ht="12">
      <c r="A40" s="4">
        <f t="shared" si="3"/>
        <v>36</v>
      </c>
      <c r="B40" s="14" t="s">
        <v>44</v>
      </c>
      <c r="C40" s="1">
        <v>828.5</v>
      </c>
      <c r="D40" s="1">
        <v>24752</v>
      </c>
      <c r="E40" s="13">
        <v>53.3</v>
      </c>
      <c r="F40" s="16">
        <f t="shared" si="5"/>
        <v>6.433313216656608</v>
      </c>
      <c r="G40" s="13">
        <v>6.1</v>
      </c>
      <c r="H40" s="1">
        <v>55.03</v>
      </c>
      <c r="I40" s="20">
        <v>19</v>
      </c>
      <c r="J40" s="25">
        <f t="shared" si="6"/>
        <v>1.0324577861163229</v>
      </c>
    </row>
    <row r="41" spans="1:11" ht="12">
      <c r="A41" s="4">
        <f t="shared" si="3"/>
        <v>37</v>
      </c>
      <c r="B41" s="14" t="s">
        <v>45</v>
      </c>
      <c r="C41" s="1">
        <v>848.7</v>
      </c>
      <c r="D41" s="1">
        <v>25600</v>
      </c>
      <c r="E41" s="13">
        <v>51</v>
      </c>
      <c r="F41" s="16">
        <f t="shared" si="5"/>
        <v>6.009190526687875</v>
      </c>
      <c r="G41" s="13">
        <v>6.1</v>
      </c>
      <c r="H41" s="1">
        <v>50.59</v>
      </c>
      <c r="I41" s="20">
        <v>9</v>
      </c>
      <c r="J41" s="25">
        <f t="shared" si="6"/>
        <v>0.9919607843137256</v>
      </c>
      <c r="K41" s="27"/>
    </row>
    <row r="42" spans="1:10" ht="12">
      <c r="A42" s="4">
        <f t="shared" si="3"/>
        <v>38</v>
      </c>
      <c r="B42" s="14" t="s">
        <v>46</v>
      </c>
      <c r="C42" s="1">
        <v>846.2</v>
      </c>
      <c r="D42" s="1">
        <v>26447</v>
      </c>
      <c r="E42" s="13">
        <v>52.02</v>
      </c>
      <c r="F42" s="16">
        <f t="shared" si="5"/>
        <v>6.147482864571024</v>
      </c>
      <c r="G42" s="13">
        <v>5.8</v>
      </c>
      <c r="H42" s="1">
        <v>46.3</v>
      </c>
      <c r="I42" s="20">
        <v>5</v>
      </c>
      <c r="J42" s="25">
        <f t="shared" si="6"/>
        <v>0.8900422914263744</v>
      </c>
    </row>
    <row r="43" spans="1:10" ht="12">
      <c r="A43" s="4">
        <f t="shared" si="3"/>
        <v>39</v>
      </c>
      <c r="B43" s="14" t="s">
        <v>47</v>
      </c>
      <c r="C43" s="1">
        <v>723.3</v>
      </c>
      <c r="D43" s="1">
        <v>27170</v>
      </c>
      <c r="E43" s="13">
        <v>48</v>
      </c>
      <c r="F43" s="16">
        <f t="shared" si="5"/>
        <v>6.636250518457072</v>
      </c>
      <c r="G43" s="13">
        <v>6.3</v>
      </c>
      <c r="H43" s="1">
        <v>42.72</v>
      </c>
      <c r="I43" s="20">
        <v>6</v>
      </c>
      <c r="J43" s="25">
        <f t="shared" si="6"/>
        <v>0.89</v>
      </c>
    </row>
    <row r="44" spans="1:11" ht="12">
      <c r="A44" s="4">
        <f t="shared" si="3"/>
        <v>40</v>
      </c>
      <c r="B44" s="14" t="s">
        <v>48</v>
      </c>
      <c r="C44" s="1">
        <v>831.6</v>
      </c>
      <c r="D44" s="1">
        <v>28002</v>
      </c>
      <c r="E44" s="13">
        <v>49</v>
      </c>
      <c r="F44" s="16">
        <f t="shared" si="5"/>
        <v>5.892255892255892</v>
      </c>
      <c r="G44" s="13">
        <v>6</v>
      </c>
      <c r="H44" s="1">
        <v>50.91</v>
      </c>
      <c r="I44" s="20">
        <v>5</v>
      </c>
      <c r="J44" s="25">
        <f t="shared" si="6"/>
        <v>1.0389795918367346</v>
      </c>
      <c r="K44" s="27"/>
    </row>
    <row r="45" spans="1:10" ht="12">
      <c r="A45" s="4">
        <f t="shared" si="3"/>
        <v>41</v>
      </c>
      <c r="B45" s="14" t="s">
        <v>49</v>
      </c>
      <c r="C45" s="1">
        <v>719.6</v>
      </c>
      <c r="D45" s="1">
        <v>28721</v>
      </c>
      <c r="E45" s="13">
        <v>49</v>
      </c>
      <c r="F45" s="16">
        <f t="shared" si="5"/>
        <v>6.809338521400778</v>
      </c>
      <c r="G45" s="13">
        <v>6.6</v>
      </c>
      <c r="H45" s="1">
        <v>53.26</v>
      </c>
      <c r="I45" s="20">
        <v>1</v>
      </c>
      <c r="J45" s="25">
        <f t="shared" si="6"/>
        <v>1.086938775510204</v>
      </c>
    </row>
    <row r="46" spans="1:10" ht="12">
      <c r="A46" s="4">
        <f t="shared" si="3"/>
        <v>42</v>
      </c>
      <c r="B46" s="14" t="s">
        <v>50</v>
      </c>
      <c r="C46" s="1">
        <v>598.1</v>
      </c>
      <c r="D46" s="1">
        <v>29320</v>
      </c>
      <c r="E46" s="13">
        <v>39.4</v>
      </c>
      <c r="F46" s="16">
        <f t="shared" si="5"/>
        <v>6.58752716936967</v>
      </c>
      <c r="G46" s="13">
        <v>6.5</v>
      </c>
      <c r="H46" s="1">
        <v>41.5</v>
      </c>
      <c r="I46" s="20">
        <v>19</v>
      </c>
      <c r="J46" s="25">
        <f t="shared" si="6"/>
        <v>1.0532994923857868</v>
      </c>
    </row>
    <row r="47" spans="1:10" ht="12">
      <c r="A47" s="4">
        <f t="shared" si="3"/>
        <v>43</v>
      </c>
      <c r="B47" s="14" t="s">
        <v>50</v>
      </c>
      <c r="C47" s="1">
        <v>709.6</v>
      </c>
      <c r="D47" s="1">
        <v>30029</v>
      </c>
      <c r="E47" s="13">
        <v>53</v>
      </c>
      <c r="F47" s="16">
        <f t="shared" si="5"/>
        <v>7.468996617812852</v>
      </c>
      <c r="G47" s="13">
        <v>7</v>
      </c>
      <c r="H47" s="1">
        <v>55.07</v>
      </c>
      <c r="I47" s="20">
        <v>1</v>
      </c>
      <c r="J47" s="25">
        <f t="shared" si="6"/>
        <v>1.0390566037735849</v>
      </c>
    </row>
    <row r="48" spans="1:11" ht="12">
      <c r="A48" s="4">
        <f t="shared" si="3"/>
        <v>44</v>
      </c>
      <c r="B48" s="14" t="s">
        <v>51</v>
      </c>
      <c r="C48" s="1">
        <v>458.1</v>
      </c>
      <c r="D48" s="1">
        <v>30487</v>
      </c>
      <c r="E48" s="13">
        <v>32.1</v>
      </c>
      <c r="F48" s="16">
        <f aca="true" t="shared" si="7" ref="F48:F54">+E48/C48*100</f>
        <v>7.007203667321546</v>
      </c>
      <c r="G48" s="13">
        <v>7.2</v>
      </c>
      <c r="H48" s="1">
        <v>30.73</v>
      </c>
      <c r="I48" s="20">
        <v>24</v>
      </c>
      <c r="J48" s="25">
        <f aca="true" t="shared" si="8" ref="J48:J54">+H48/E48</f>
        <v>0.9573208722741433</v>
      </c>
      <c r="K48" s="27"/>
    </row>
    <row r="49" spans="1:10" ht="12">
      <c r="A49" s="4">
        <f t="shared" si="3"/>
        <v>45</v>
      </c>
      <c r="B49" s="14" t="s">
        <v>52</v>
      </c>
      <c r="C49" s="1">
        <v>867.5</v>
      </c>
      <c r="D49" s="1">
        <v>31356</v>
      </c>
      <c r="E49" s="13">
        <v>50</v>
      </c>
      <c r="F49" s="16">
        <f t="shared" si="7"/>
        <v>5.763688760806916</v>
      </c>
      <c r="G49" s="13">
        <v>5.7</v>
      </c>
      <c r="H49" s="13">
        <v>47.73</v>
      </c>
      <c r="I49" s="20">
        <v>20</v>
      </c>
      <c r="J49" s="25">
        <f t="shared" si="8"/>
        <v>0.9545999999999999</v>
      </c>
    </row>
    <row r="50" spans="1:11" ht="12">
      <c r="A50" s="4">
        <f t="shared" si="3"/>
        <v>46</v>
      </c>
      <c r="B50" s="14" t="s">
        <v>53</v>
      </c>
      <c r="C50" s="1">
        <v>784.8</v>
      </c>
      <c r="D50" s="1">
        <v>32141</v>
      </c>
      <c r="E50" s="13">
        <v>50.02</v>
      </c>
      <c r="F50" s="16">
        <f t="shared" si="7"/>
        <v>6.373598369011215</v>
      </c>
      <c r="G50" s="13">
        <v>6.6</v>
      </c>
      <c r="H50" s="1">
        <v>47.02</v>
      </c>
      <c r="I50" s="20">
        <v>27</v>
      </c>
      <c r="J50" s="25">
        <f t="shared" si="8"/>
        <v>0.9400239904038384</v>
      </c>
      <c r="K50" s="27"/>
    </row>
    <row r="51" spans="1:10" ht="12">
      <c r="A51" s="4">
        <f t="shared" si="3"/>
        <v>47</v>
      </c>
      <c r="B51" s="14" t="s">
        <v>54</v>
      </c>
      <c r="C51" s="1">
        <v>504.7</v>
      </c>
      <c r="D51" s="1">
        <v>32646</v>
      </c>
      <c r="E51" s="13">
        <v>35.83</v>
      </c>
      <c r="F51" s="16">
        <f t="shared" si="7"/>
        <v>7.099266891222508</v>
      </c>
      <c r="G51" s="13">
        <v>7.3</v>
      </c>
      <c r="H51" s="1">
        <v>34</v>
      </c>
      <c r="I51" s="20">
        <v>21</v>
      </c>
      <c r="J51" s="25">
        <f t="shared" si="8"/>
        <v>0.948925481440134</v>
      </c>
    </row>
    <row r="52" spans="1:10" ht="12">
      <c r="A52" s="4">
        <f t="shared" si="3"/>
        <v>48</v>
      </c>
      <c r="B52" s="14" t="s">
        <v>55</v>
      </c>
      <c r="C52" s="1">
        <v>606.6</v>
      </c>
      <c r="D52" s="1">
        <v>33252</v>
      </c>
      <c r="E52" s="13">
        <v>36.65</v>
      </c>
      <c r="F52" s="16">
        <f t="shared" si="7"/>
        <v>6.041872733267391</v>
      </c>
      <c r="G52" s="13">
        <v>7</v>
      </c>
      <c r="H52" s="1">
        <v>35</v>
      </c>
      <c r="I52" s="20">
        <v>5</v>
      </c>
      <c r="J52" s="25">
        <f t="shared" si="8"/>
        <v>0.9549795361527967</v>
      </c>
    </row>
    <row r="53" spans="1:11" ht="12">
      <c r="A53" s="4">
        <f t="shared" si="3"/>
        <v>49</v>
      </c>
      <c r="B53" s="14" t="s">
        <v>56</v>
      </c>
      <c r="C53" s="1">
        <v>462</v>
      </c>
      <c r="D53" s="1">
        <v>33714</v>
      </c>
      <c r="E53" s="13">
        <v>35.11</v>
      </c>
      <c r="F53" s="16">
        <f t="shared" si="7"/>
        <v>7.599567099567099</v>
      </c>
      <c r="G53" s="13">
        <v>7</v>
      </c>
      <c r="H53" s="1">
        <v>33.04</v>
      </c>
      <c r="I53" s="20">
        <v>13</v>
      </c>
      <c r="J53" s="25">
        <f t="shared" si="8"/>
        <v>0.9410424380518371</v>
      </c>
      <c r="K53" s="27">
        <f>SUM(H32:H53)</f>
        <v>972.96</v>
      </c>
    </row>
    <row r="54" spans="1:11" ht="12">
      <c r="A54" s="4">
        <f t="shared" si="3"/>
        <v>50</v>
      </c>
      <c r="B54" s="14" t="s">
        <v>57</v>
      </c>
      <c r="C54" s="1">
        <v>782.2</v>
      </c>
      <c r="D54" s="1">
        <v>34496</v>
      </c>
      <c r="E54" s="13">
        <v>54.01</v>
      </c>
      <c r="F54" s="16">
        <f t="shared" si="7"/>
        <v>6.904883661467655</v>
      </c>
      <c r="G54" s="13">
        <v>6.8</v>
      </c>
      <c r="H54" s="1">
        <v>49.58</v>
      </c>
      <c r="I54" s="20">
        <v>27</v>
      </c>
      <c r="J54" s="25">
        <f t="shared" si="8"/>
        <v>0.9179781521940381</v>
      </c>
      <c r="K54" s="27"/>
    </row>
    <row r="55" spans="1:11" ht="12">
      <c r="A55" s="4">
        <f t="shared" si="3"/>
        <v>51</v>
      </c>
      <c r="B55" s="14" t="s">
        <v>58</v>
      </c>
      <c r="C55" s="1">
        <v>702.1</v>
      </c>
      <c r="D55" s="1">
        <v>35198</v>
      </c>
      <c r="E55" s="13">
        <v>46.33</v>
      </c>
      <c r="F55" s="16">
        <f>+E55/C55*100</f>
        <v>6.5987751032616435</v>
      </c>
      <c r="G55" s="13">
        <v>7.3</v>
      </c>
      <c r="H55" s="1">
        <v>41</v>
      </c>
      <c r="I55" s="20">
        <v>25</v>
      </c>
      <c r="J55" s="25">
        <f aca="true" t="shared" si="9" ref="J55:J93">+H55/E55</f>
        <v>0.8849557522123894</v>
      </c>
      <c r="K55" s="27"/>
    </row>
    <row r="56" spans="1:11" ht="12">
      <c r="A56" s="4">
        <f t="shared" si="3"/>
        <v>52</v>
      </c>
      <c r="B56" s="14" t="s">
        <v>59</v>
      </c>
      <c r="C56" s="1">
        <v>720</v>
      </c>
      <c r="D56" s="1">
        <v>35918</v>
      </c>
      <c r="E56" s="13">
        <v>48.01</v>
      </c>
      <c r="F56" s="16">
        <f>+E56/C56*100</f>
        <v>6.668055555555555</v>
      </c>
      <c r="G56" s="13">
        <v>6.6</v>
      </c>
      <c r="H56" s="1">
        <v>46.52</v>
      </c>
      <c r="I56" s="20">
        <v>33</v>
      </c>
      <c r="J56" s="25">
        <f t="shared" si="9"/>
        <v>0.9689647990002084</v>
      </c>
      <c r="K56" s="27"/>
    </row>
    <row r="57" spans="1:10" ht="12">
      <c r="A57" s="4">
        <f t="shared" si="3"/>
        <v>53</v>
      </c>
      <c r="B57" s="14" t="s">
        <v>60</v>
      </c>
      <c r="C57" s="1">
        <v>956</v>
      </c>
      <c r="D57" s="1">
        <v>36874</v>
      </c>
      <c r="E57" s="13">
        <v>37.56</v>
      </c>
      <c r="F57" s="16">
        <v>6.4</v>
      </c>
      <c r="G57" s="13">
        <v>6.4</v>
      </c>
      <c r="H57" s="1">
        <v>37</v>
      </c>
      <c r="I57" s="20">
        <v>30</v>
      </c>
      <c r="J57" s="25">
        <f t="shared" si="9"/>
        <v>0.9850905218317358</v>
      </c>
    </row>
    <row r="58" spans="1:11" ht="12">
      <c r="A58" s="4">
        <f t="shared" si="3"/>
        <v>54</v>
      </c>
      <c r="B58" s="14" t="s">
        <v>61</v>
      </c>
      <c r="C58" s="1">
        <v>777.4</v>
      </c>
      <c r="D58" s="1">
        <v>37651</v>
      </c>
      <c r="E58" s="13">
        <v>45.74</v>
      </c>
      <c r="F58" s="16">
        <v>6.4</v>
      </c>
      <c r="G58" s="13">
        <v>6.3</v>
      </c>
      <c r="H58" s="1">
        <v>43</v>
      </c>
      <c r="I58" s="20">
        <v>8</v>
      </c>
      <c r="J58" s="25">
        <f t="shared" si="9"/>
        <v>0.940096195889812</v>
      </c>
      <c r="K58" s="27"/>
    </row>
    <row r="59" spans="1:11" ht="12">
      <c r="A59" s="4">
        <f t="shared" si="3"/>
        <v>55</v>
      </c>
      <c r="B59" s="14" t="s">
        <v>62</v>
      </c>
      <c r="C59" s="1"/>
      <c r="D59" s="1"/>
      <c r="E59" s="13">
        <v>50.01</v>
      </c>
      <c r="F59" s="16"/>
      <c r="G59" s="13"/>
      <c r="H59" s="1">
        <v>50.56</v>
      </c>
      <c r="I59" s="20">
        <v>21</v>
      </c>
      <c r="J59" s="25">
        <f t="shared" si="9"/>
        <v>1.010997800439912</v>
      </c>
      <c r="K59" s="27"/>
    </row>
    <row r="60" spans="1:11" ht="12">
      <c r="A60" s="4">
        <f t="shared" si="3"/>
        <v>56</v>
      </c>
      <c r="B60" s="14" t="s">
        <v>63</v>
      </c>
      <c r="C60" s="1">
        <f>+D60-D58</f>
        <v>1559</v>
      </c>
      <c r="D60" s="1">
        <v>39210</v>
      </c>
      <c r="E60" s="13">
        <v>51.66</v>
      </c>
      <c r="F60" s="16">
        <v>6.4</v>
      </c>
      <c r="G60" s="13">
        <v>6.7</v>
      </c>
      <c r="H60" s="1">
        <v>50.01</v>
      </c>
      <c r="I60" s="20">
        <v>29</v>
      </c>
      <c r="J60" s="25">
        <f t="shared" si="9"/>
        <v>0.9680603948896632</v>
      </c>
      <c r="K60" s="27"/>
    </row>
    <row r="61" spans="1:11" ht="12">
      <c r="A61" s="4">
        <f t="shared" si="3"/>
        <v>57</v>
      </c>
      <c r="B61" s="14" t="s">
        <v>64</v>
      </c>
      <c r="C61" s="1">
        <v>806.1</v>
      </c>
      <c r="D61" s="1">
        <v>40016</v>
      </c>
      <c r="E61" s="13">
        <v>50.09</v>
      </c>
      <c r="F61" s="16">
        <f aca="true" t="shared" si="10" ref="F61:F113">+E61/C61*100</f>
        <v>6.213869246991688</v>
      </c>
      <c r="G61" s="13">
        <v>6</v>
      </c>
      <c r="H61" s="1">
        <v>50.99</v>
      </c>
      <c r="I61" s="20">
        <v>23</v>
      </c>
      <c r="J61" s="25">
        <f t="shared" si="9"/>
        <v>1.0179676582152126</v>
      </c>
      <c r="K61" s="27"/>
    </row>
    <row r="62" spans="1:11" ht="12">
      <c r="A62" s="4">
        <f t="shared" si="3"/>
        <v>58</v>
      </c>
      <c r="B62" s="14" t="s">
        <v>65</v>
      </c>
      <c r="C62" s="1">
        <v>899.7</v>
      </c>
      <c r="D62" s="1">
        <f>+D61+C62</f>
        <v>40915.7</v>
      </c>
      <c r="E62" s="13">
        <v>55</v>
      </c>
      <c r="F62" s="16">
        <f t="shared" si="10"/>
        <v>6.113148827386906</v>
      </c>
      <c r="G62" s="13">
        <v>5.8</v>
      </c>
      <c r="H62" s="1">
        <v>57</v>
      </c>
      <c r="I62" s="20">
        <v>4</v>
      </c>
      <c r="J62" s="25">
        <f t="shared" si="9"/>
        <v>1.0363636363636364</v>
      </c>
      <c r="K62" s="27"/>
    </row>
    <row r="63" spans="1:11" ht="12">
      <c r="A63" s="4">
        <f t="shared" si="3"/>
        <v>59</v>
      </c>
      <c r="B63" s="14" t="s">
        <v>66</v>
      </c>
      <c r="C63" s="1">
        <v>770.7</v>
      </c>
      <c r="D63" s="1">
        <f>+D62+C63</f>
        <v>41686.399999999994</v>
      </c>
      <c r="E63" s="13">
        <v>44.56</v>
      </c>
      <c r="F63" s="16">
        <f t="shared" si="10"/>
        <v>5.781756844427144</v>
      </c>
      <c r="G63" s="13">
        <v>6.2</v>
      </c>
      <c r="H63" s="1">
        <v>46</v>
      </c>
      <c r="I63" s="20">
        <v>8</v>
      </c>
      <c r="J63" s="25">
        <f t="shared" si="9"/>
        <v>1.0323159784560143</v>
      </c>
      <c r="K63" s="27"/>
    </row>
    <row r="64" spans="1:10" ht="12">
      <c r="A64" s="4">
        <f t="shared" si="3"/>
        <v>60</v>
      </c>
      <c r="B64" s="14" t="s">
        <v>67</v>
      </c>
      <c r="C64" s="1">
        <f>+D64-D63</f>
        <v>836.6000000000058</v>
      </c>
      <c r="D64" s="1">
        <v>42523</v>
      </c>
      <c r="E64" s="13">
        <v>55.57</v>
      </c>
      <c r="F64" s="16">
        <f t="shared" si="10"/>
        <v>6.6423619411904875</v>
      </c>
      <c r="G64" s="13">
        <v>6.5</v>
      </c>
      <c r="H64" s="1">
        <v>55.99</v>
      </c>
      <c r="I64" s="20">
        <v>7</v>
      </c>
      <c r="J64" s="25">
        <f t="shared" si="9"/>
        <v>1.0075580349109232</v>
      </c>
    </row>
    <row r="65" spans="1:11" ht="12">
      <c r="A65" s="4">
        <f t="shared" si="3"/>
        <v>61</v>
      </c>
      <c r="B65" s="14" t="s">
        <v>68</v>
      </c>
      <c r="C65" s="1">
        <v>777.7</v>
      </c>
      <c r="D65" s="1">
        <f>+D64+C65</f>
        <v>43300.7</v>
      </c>
      <c r="E65" s="13">
        <v>54.19</v>
      </c>
      <c r="F65" s="16">
        <f t="shared" si="10"/>
        <v>6.967982512536968</v>
      </c>
      <c r="G65" s="13">
        <v>6.7</v>
      </c>
      <c r="H65" s="1">
        <v>56.52</v>
      </c>
      <c r="I65" s="20">
        <v>6</v>
      </c>
      <c r="J65" s="25">
        <f t="shared" si="9"/>
        <v>1.042996862889832</v>
      </c>
      <c r="K65" s="27"/>
    </row>
    <row r="66" spans="1:11" ht="12">
      <c r="A66" s="4">
        <f t="shared" si="3"/>
        <v>62</v>
      </c>
      <c r="B66" s="14" t="s">
        <v>69</v>
      </c>
      <c r="C66" s="1">
        <v>685</v>
      </c>
      <c r="D66" s="1">
        <v>43960</v>
      </c>
      <c r="E66" s="13">
        <v>39.31</v>
      </c>
      <c r="F66" s="16">
        <f t="shared" si="10"/>
        <v>5.738686131386862</v>
      </c>
      <c r="G66" s="13">
        <v>6.2</v>
      </c>
      <c r="H66" s="1">
        <v>41</v>
      </c>
      <c r="I66" s="20">
        <v>9</v>
      </c>
      <c r="J66" s="25">
        <f t="shared" si="9"/>
        <v>1.0429916051895192</v>
      </c>
      <c r="K66" s="27"/>
    </row>
    <row r="67" spans="1:10" ht="12">
      <c r="A67" s="4">
        <f t="shared" si="3"/>
        <v>63</v>
      </c>
      <c r="B67" s="14" t="s">
        <v>69</v>
      </c>
      <c r="C67" s="1">
        <v>766.2</v>
      </c>
      <c r="D67" s="1">
        <f>+D66+C67</f>
        <v>44726.2</v>
      </c>
      <c r="E67" s="13">
        <v>52.54</v>
      </c>
      <c r="F67" s="16">
        <f t="shared" si="10"/>
        <v>6.8572174367006</v>
      </c>
      <c r="G67" s="13">
        <v>6.6</v>
      </c>
      <c r="H67" s="1">
        <v>54.06</v>
      </c>
      <c r="I67" s="20">
        <v>1</v>
      </c>
      <c r="J67" s="25">
        <f t="shared" si="9"/>
        <v>1.0289303387894937</v>
      </c>
    </row>
    <row r="68" spans="1:11" ht="12">
      <c r="A68" s="4">
        <f t="shared" si="3"/>
        <v>64</v>
      </c>
      <c r="B68" s="14" t="s">
        <v>70</v>
      </c>
      <c r="C68" s="1">
        <v>806.7</v>
      </c>
      <c r="D68" s="1">
        <f>+D67+C68</f>
        <v>45532.899999999994</v>
      </c>
      <c r="E68" s="13">
        <v>48.3</v>
      </c>
      <c r="F68" s="16">
        <f t="shared" si="10"/>
        <v>5.987355894384529</v>
      </c>
      <c r="G68" s="13">
        <v>6.3</v>
      </c>
      <c r="H68" s="1">
        <v>48.01</v>
      </c>
      <c r="I68" s="20">
        <v>55</v>
      </c>
      <c r="J68" s="25">
        <f t="shared" si="9"/>
        <v>0.9939958592132505</v>
      </c>
      <c r="K68" s="27"/>
    </row>
    <row r="69" spans="1:11" ht="12">
      <c r="A69" s="4">
        <f t="shared" si="3"/>
        <v>65</v>
      </c>
      <c r="B69" s="14" t="s">
        <v>71</v>
      </c>
      <c r="C69" s="1">
        <v>821.5</v>
      </c>
      <c r="D69" s="1">
        <f>+C69+D68</f>
        <v>46354.399999999994</v>
      </c>
      <c r="E69" s="13">
        <v>47.14</v>
      </c>
      <c r="F69" s="16">
        <f t="shared" si="10"/>
        <v>5.7382836275106515</v>
      </c>
      <c r="G69" s="13">
        <v>6.2</v>
      </c>
      <c r="H69" s="1">
        <v>52</v>
      </c>
      <c r="I69" s="20">
        <v>21</v>
      </c>
      <c r="J69" s="25">
        <f t="shared" si="9"/>
        <v>1.103097157403479</v>
      </c>
      <c r="K69" s="27"/>
    </row>
    <row r="70" spans="1:11" ht="12">
      <c r="A70" s="4">
        <f t="shared" si="3"/>
        <v>66</v>
      </c>
      <c r="B70" s="14" t="s">
        <v>72</v>
      </c>
      <c r="C70" s="1"/>
      <c r="D70" s="1"/>
      <c r="E70" s="13">
        <v>27.01</v>
      </c>
      <c r="F70" s="16"/>
      <c r="G70" s="13"/>
      <c r="H70" s="1">
        <v>30.49</v>
      </c>
      <c r="I70" s="20">
        <v>26</v>
      </c>
      <c r="J70" s="25">
        <f t="shared" si="9"/>
        <v>1.1288411699370602</v>
      </c>
      <c r="K70" s="27"/>
    </row>
    <row r="71" spans="1:11" ht="12">
      <c r="A71" s="4">
        <f t="shared" si="3"/>
        <v>67</v>
      </c>
      <c r="B71" s="14" t="s">
        <v>73</v>
      </c>
      <c r="C71" s="1">
        <v>1149.6</v>
      </c>
      <c r="D71" s="1">
        <v>48272</v>
      </c>
      <c r="E71" s="13">
        <v>50.01</v>
      </c>
      <c r="F71" s="16">
        <f t="shared" si="10"/>
        <v>4.3502087682672235</v>
      </c>
      <c r="G71" s="13">
        <v>6.6</v>
      </c>
      <c r="H71" s="1">
        <v>56.21</v>
      </c>
      <c r="I71" s="20">
        <v>16</v>
      </c>
      <c r="J71" s="25">
        <f t="shared" si="9"/>
        <v>1.1239752049590082</v>
      </c>
      <c r="K71" s="27">
        <f>SUM($H$54:H71)</f>
        <v>865.94</v>
      </c>
    </row>
    <row r="72" spans="1:11" ht="12">
      <c r="A72" s="4">
        <f t="shared" si="3"/>
        <v>68</v>
      </c>
      <c r="B72" s="14" t="s">
        <v>74</v>
      </c>
      <c r="C72" s="1">
        <v>657.5</v>
      </c>
      <c r="D72" s="1">
        <v>48930</v>
      </c>
      <c r="E72" s="13">
        <v>45.01</v>
      </c>
      <c r="F72" s="16">
        <f t="shared" si="10"/>
        <v>6.845627376425856</v>
      </c>
      <c r="G72" s="13">
        <v>7.3</v>
      </c>
      <c r="H72" s="1">
        <v>49.6</v>
      </c>
      <c r="I72" s="20">
        <v>29</v>
      </c>
      <c r="J72" s="25">
        <f t="shared" si="9"/>
        <v>1.1019773383692513</v>
      </c>
      <c r="K72" s="27"/>
    </row>
    <row r="73" spans="1:11" ht="12">
      <c r="A73" s="4">
        <f t="shared" si="3"/>
        <v>69</v>
      </c>
      <c r="B73" s="14" t="s">
        <v>76</v>
      </c>
      <c r="C73" s="1">
        <v>780.1</v>
      </c>
      <c r="D73" s="1">
        <f>+D72+C73</f>
        <v>49710.1</v>
      </c>
      <c r="E73" s="13">
        <v>51.01</v>
      </c>
      <c r="F73" s="16">
        <f t="shared" si="10"/>
        <v>6.538905268555313</v>
      </c>
      <c r="G73" s="13">
        <v>6.7</v>
      </c>
      <c r="H73" s="1">
        <v>56.32</v>
      </c>
      <c r="I73" s="20">
        <v>13</v>
      </c>
      <c r="J73" s="25">
        <f t="shared" si="9"/>
        <v>1.1040972358361105</v>
      </c>
      <c r="K73" s="27"/>
    </row>
    <row r="74" spans="1:11" ht="12">
      <c r="A74" s="4">
        <f t="shared" si="3"/>
        <v>70</v>
      </c>
      <c r="B74" s="14" t="s">
        <v>75</v>
      </c>
      <c r="C74" s="1">
        <v>758.1</v>
      </c>
      <c r="D74" s="1">
        <f>+C74+D73</f>
        <v>50468.2</v>
      </c>
      <c r="E74" s="13">
        <v>46.29</v>
      </c>
      <c r="F74" s="16">
        <f t="shared" si="10"/>
        <v>6.106054610209735</v>
      </c>
      <c r="G74" s="13">
        <v>6.3</v>
      </c>
      <c r="H74" s="1">
        <v>53</v>
      </c>
      <c r="I74" s="20">
        <v>17</v>
      </c>
      <c r="J74" s="25">
        <f t="shared" si="9"/>
        <v>1.144955713977101</v>
      </c>
      <c r="K74" s="27"/>
    </row>
    <row r="75" spans="1:11" ht="12">
      <c r="A75" s="4">
        <f t="shared" si="3"/>
        <v>71</v>
      </c>
      <c r="B75" s="14" t="s">
        <v>77</v>
      </c>
      <c r="C75" s="1">
        <v>664.8</v>
      </c>
      <c r="D75" s="1">
        <v>51133</v>
      </c>
      <c r="E75" s="13">
        <v>47.02</v>
      </c>
      <c r="F75" s="16">
        <f t="shared" si="10"/>
        <v>7.072803850782192</v>
      </c>
      <c r="G75" s="13">
        <v>6.5</v>
      </c>
      <c r="H75" s="1">
        <v>55.34</v>
      </c>
      <c r="I75" s="20">
        <v>46</v>
      </c>
      <c r="J75" s="25">
        <f t="shared" si="9"/>
        <v>1.176945980433858</v>
      </c>
      <c r="K75" s="27"/>
    </row>
    <row r="76" spans="1:11" ht="12">
      <c r="A76" s="4">
        <f t="shared" si="3"/>
        <v>72</v>
      </c>
      <c r="B76" s="14" t="s">
        <v>78</v>
      </c>
      <c r="C76" s="1">
        <v>740.9</v>
      </c>
      <c r="D76" s="1">
        <v>51874</v>
      </c>
      <c r="E76" s="13">
        <v>47.41</v>
      </c>
      <c r="F76" s="16">
        <f t="shared" si="10"/>
        <v>6.398974220542583</v>
      </c>
      <c r="G76" s="13">
        <v>6.7</v>
      </c>
      <c r="H76" s="1">
        <v>64</v>
      </c>
      <c r="I76" s="20">
        <v>55</v>
      </c>
      <c r="J76" s="25">
        <f t="shared" si="9"/>
        <v>1.349926175912255</v>
      </c>
      <c r="K76" s="27"/>
    </row>
    <row r="77" spans="1:11" ht="12">
      <c r="A77" s="4">
        <f t="shared" si="3"/>
        <v>73</v>
      </c>
      <c r="B77" s="14" t="s">
        <v>79</v>
      </c>
      <c r="C77" s="1">
        <v>262.4</v>
      </c>
      <c r="D77" s="1">
        <v>52136</v>
      </c>
      <c r="E77" s="13">
        <v>19</v>
      </c>
      <c r="F77" s="16">
        <f t="shared" si="10"/>
        <v>7.240853658536587</v>
      </c>
      <c r="G77" s="13">
        <v>6.3</v>
      </c>
      <c r="H77" s="1">
        <v>25.59</v>
      </c>
      <c r="I77" s="20">
        <v>6</v>
      </c>
      <c r="J77" s="25">
        <f t="shared" si="9"/>
        <v>1.3468421052631578</v>
      </c>
      <c r="K77" s="27"/>
    </row>
    <row r="78" spans="1:11" ht="12">
      <c r="A78" s="4">
        <f t="shared" si="3"/>
        <v>74</v>
      </c>
      <c r="B78" s="14" t="s">
        <v>80</v>
      </c>
      <c r="C78" s="1">
        <v>793.5</v>
      </c>
      <c r="D78" s="1">
        <v>52930</v>
      </c>
      <c r="E78" s="13">
        <v>53.01</v>
      </c>
      <c r="F78" s="16">
        <f t="shared" si="10"/>
        <v>6.680529300567108</v>
      </c>
      <c r="G78" s="13">
        <v>6.3</v>
      </c>
      <c r="H78" s="1">
        <v>71.67</v>
      </c>
      <c r="I78" s="20">
        <v>27</v>
      </c>
      <c r="J78" s="25">
        <f t="shared" si="9"/>
        <v>1.3520090548953028</v>
      </c>
      <c r="K78" s="27"/>
    </row>
    <row r="79" spans="1:11" ht="12">
      <c r="A79" s="4">
        <f t="shared" si="3"/>
        <v>75</v>
      </c>
      <c r="B79" s="14" t="s">
        <v>81</v>
      </c>
      <c r="C79" s="1">
        <v>854.7</v>
      </c>
      <c r="D79" s="1">
        <v>53875</v>
      </c>
      <c r="E79" s="13">
        <v>47.94</v>
      </c>
      <c r="F79" s="16">
        <f t="shared" si="10"/>
        <v>5.608985608985608</v>
      </c>
      <c r="G79" s="13">
        <v>5.9</v>
      </c>
      <c r="H79" s="1">
        <v>66.01</v>
      </c>
      <c r="I79" s="20">
        <v>14</v>
      </c>
      <c r="J79" s="25">
        <f t="shared" si="9"/>
        <v>1.3769294952023363</v>
      </c>
      <c r="K79" s="27"/>
    </row>
    <row r="80" spans="1:11" ht="12">
      <c r="A80" s="4">
        <f t="shared" si="3"/>
        <v>76</v>
      </c>
      <c r="B80" s="14" t="s">
        <v>82</v>
      </c>
      <c r="C80" s="1">
        <v>652.2</v>
      </c>
      <c r="D80" s="1">
        <v>54437</v>
      </c>
      <c r="E80" s="13">
        <v>40.6</v>
      </c>
      <c r="F80" s="16">
        <f t="shared" si="10"/>
        <v>6.225084329960135</v>
      </c>
      <c r="G80" s="13">
        <v>6</v>
      </c>
      <c r="H80" s="1">
        <v>51</v>
      </c>
      <c r="I80" s="20">
        <v>26</v>
      </c>
      <c r="J80" s="25">
        <f t="shared" si="9"/>
        <v>1.2561576354679802</v>
      </c>
      <c r="K80" s="27"/>
    </row>
    <row r="81" spans="1:11" ht="12">
      <c r="A81" s="4">
        <f t="shared" si="3"/>
        <v>77</v>
      </c>
      <c r="B81" s="14" t="s">
        <v>83</v>
      </c>
      <c r="C81" s="1">
        <v>732.9</v>
      </c>
      <c r="D81" s="1">
        <v>55170</v>
      </c>
      <c r="E81" s="13">
        <v>52</v>
      </c>
      <c r="F81" s="16">
        <f t="shared" si="10"/>
        <v>7.095101650975577</v>
      </c>
      <c r="G81" s="13">
        <v>6.7</v>
      </c>
      <c r="H81" s="1">
        <v>58.03</v>
      </c>
      <c r="I81" s="20">
        <v>1</v>
      </c>
      <c r="J81" s="25">
        <f t="shared" si="9"/>
        <v>1.1159615384615384</v>
      </c>
      <c r="K81" s="27"/>
    </row>
    <row r="82" spans="1:11" ht="12">
      <c r="A82" s="4">
        <f t="shared" si="3"/>
        <v>78</v>
      </c>
      <c r="B82" s="14" t="s">
        <v>84</v>
      </c>
      <c r="C82" s="1">
        <v>501.6</v>
      </c>
      <c r="D82" s="1">
        <v>55672</v>
      </c>
      <c r="E82" s="13">
        <v>32.05</v>
      </c>
      <c r="F82" s="16">
        <f t="shared" si="10"/>
        <v>6.389553429027113</v>
      </c>
      <c r="G82" s="13">
        <v>6.9</v>
      </c>
      <c r="H82" s="1">
        <v>34.81</v>
      </c>
      <c r="I82" s="20">
        <v>5</v>
      </c>
      <c r="J82" s="25">
        <f t="shared" si="9"/>
        <v>1.086115444617785</v>
      </c>
      <c r="K82" s="27"/>
    </row>
    <row r="83" spans="1:11" ht="12">
      <c r="A83" s="4">
        <f t="shared" si="3"/>
        <v>79</v>
      </c>
      <c r="B83" s="14" t="s">
        <v>85</v>
      </c>
      <c r="C83" s="1">
        <v>809.6</v>
      </c>
      <c r="D83" s="1">
        <v>56482</v>
      </c>
      <c r="E83" s="13">
        <v>55.34</v>
      </c>
      <c r="F83" s="16">
        <f t="shared" si="10"/>
        <v>6.835474308300396</v>
      </c>
      <c r="G83" s="13">
        <v>6.8</v>
      </c>
      <c r="H83" s="1">
        <v>70.01</v>
      </c>
      <c r="I83" s="20">
        <v>1</v>
      </c>
      <c r="J83" s="25">
        <f t="shared" si="9"/>
        <v>1.26508854354897</v>
      </c>
      <c r="K83" s="27"/>
    </row>
    <row r="84" spans="1:11" ht="12">
      <c r="A84" s="4">
        <f t="shared" si="3"/>
        <v>80</v>
      </c>
      <c r="B84" s="14" t="s">
        <v>86</v>
      </c>
      <c r="C84" s="1">
        <v>411.8</v>
      </c>
      <c r="D84" s="1">
        <v>56894</v>
      </c>
      <c r="E84" s="13">
        <v>29.02</v>
      </c>
      <c r="F84" s="16">
        <f t="shared" si="10"/>
        <v>7.0471102476930545</v>
      </c>
      <c r="G84" s="13">
        <v>6.4</v>
      </c>
      <c r="H84" s="1">
        <v>37</v>
      </c>
      <c r="I84" s="20">
        <v>9</v>
      </c>
      <c r="J84" s="25">
        <f t="shared" si="9"/>
        <v>1.2749827705031014</v>
      </c>
      <c r="K84" s="27"/>
    </row>
    <row r="85" spans="1:11" ht="12">
      <c r="A85" s="4">
        <f t="shared" si="3"/>
        <v>81</v>
      </c>
      <c r="B85" s="14" t="s">
        <v>87</v>
      </c>
      <c r="C85" s="1">
        <v>780</v>
      </c>
      <c r="D85" s="1">
        <v>57673</v>
      </c>
      <c r="E85" s="13">
        <v>50.01</v>
      </c>
      <c r="F85" s="16">
        <f t="shared" si="10"/>
        <v>6.411538461538462</v>
      </c>
      <c r="G85" s="13">
        <v>6.5</v>
      </c>
      <c r="H85" s="1">
        <v>63.06</v>
      </c>
      <c r="I85" s="20">
        <v>1</v>
      </c>
      <c r="J85" s="25">
        <f t="shared" si="9"/>
        <v>1.2609478104379126</v>
      </c>
      <c r="K85" s="27"/>
    </row>
    <row r="86" spans="1:11" ht="12">
      <c r="A86" s="4">
        <f t="shared" si="3"/>
        <v>82</v>
      </c>
      <c r="B86" s="14" t="s">
        <v>88</v>
      </c>
      <c r="C86" s="1">
        <v>807.1</v>
      </c>
      <c r="D86" s="1">
        <v>58480</v>
      </c>
      <c r="E86" s="13">
        <v>51</v>
      </c>
      <c r="F86" s="16">
        <f t="shared" si="10"/>
        <v>6.318919588650725</v>
      </c>
      <c r="G86" s="13">
        <v>6.4</v>
      </c>
      <c r="H86" s="1">
        <v>58.5</v>
      </c>
      <c r="I86" s="20">
        <v>48</v>
      </c>
      <c r="J86" s="25">
        <f t="shared" si="9"/>
        <v>1.1470588235294117</v>
      </c>
      <c r="K86" s="27"/>
    </row>
    <row r="87" spans="1:11" ht="12">
      <c r="A87" s="4">
        <f t="shared" si="3"/>
        <v>83</v>
      </c>
      <c r="B87" s="14" t="s">
        <v>89</v>
      </c>
      <c r="C87" s="1">
        <v>606.6</v>
      </c>
      <c r="D87" s="13">
        <v>59087</v>
      </c>
      <c r="E87" s="13">
        <v>39.29</v>
      </c>
      <c r="F87" s="16">
        <f t="shared" si="10"/>
        <v>6.4770853939993405</v>
      </c>
      <c r="G87" s="13">
        <v>6.3</v>
      </c>
      <c r="H87" s="1">
        <v>37.99</v>
      </c>
      <c r="I87" s="20">
        <v>51</v>
      </c>
      <c r="J87" s="25">
        <f t="shared" si="9"/>
        <v>0.9669127004326802</v>
      </c>
      <c r="K87" s="27"/>
    </row>
    <row r="88" spans="1:11" ht="12">
      <c r="A88" s="4">
        <f t="shared" si="3"/>
        <v>84</v>
      </c>
      <c r="B88" s="14" t="s">
        <v>90</v>
      </c>
      <c r="C88" s="13">
        <f>+D88-D87</f>
        <v>301</v>
      </c>
      <c r="D88" s="1">
        <v>59388</v>
      </c>
      <c r="E88" s="13">
        <v>23.41</v>
      </c>
      <c r="F88" s="16">
        <f t="shared" si="10"/>
        <v>7.777408637873755</v>
      </c>
      <c r="G88" s="13">
        <v>7.1</v>
      </c>
      <c r="H88" s="1">
        <v>21</v>
      </c>
      <c r="I88" s="20">
        <v>19</v>
      </c>
      <c r="J88" s="25">
        <f t="shared" si="9"/>
        <v>0.897052541648868</v>
      </c>
      <c r="K88" s="27">
        <f>SUM($H$72:H88)</f>
        <v>872.9299999999998</v>
      </c>
    </row>
    <row r="89" spans="1:11" ht="12">
      <c r="A89" s="4">
        <f>+A88+1</f>
        <v>85</v>
      </c>
      <c r="B89" s="14" t="s">
        <v>91</v>
      </c>
      <c r="C89" s="1">
        <v>716.9</v>
      </c>
      <c r="D89" s="1">
        <v>60105</v>
      </c>
      <c r="E89" s="13">
        <v>47.73</v>
      </c>
      <c r="F89" s="16">
        <f t="shared" si="10"/>
        <v>6.657832333658808</v>
      </c>
      <c r="G89" s="13">
        <v>6.8</v>
      </c>
      <c r="H89" s="1">
        <v>42</v>
      </c>
      <c r="I89" s="20">
        <v>79</v>
      </c>
      <c r="J89" s="25">
        <f t="shared" si="9"/>
        <v>0.8799497171590196</v>
      </c>
      <c r="K89" s="27"/>
    </row>
    <row r="90" spans="1:11" ht="12">
      <c r="A90" s="4">
        <f>+A89+1</f>
        <v>86</v>
      </c>
      <c r="B90" s="14" t="s">
        <v>92</v>
      </c>
      <c r="C90" s="1">
        <v>715</v>
      </c>
      <c r="D90" s="1">
        <v>60820</v>
      </c>
      <c r="E90" s="13">
        <v>48</v>
      </c>
      <c r="F90" s="16">
        <f t="shared" si="10"/>
        <v>6.713286713286713</v>
      </c>
      <c r="G90" s="13"/>
      <c r="H90" s="1">
        <v>48.72</v>
      </c>
      <c r="I90" s="20">
        <v>94</v>
      </c>
      <c r="J90" s="25">
        <f t="shared" si="9"/>
        <v>1.015</v>
      </c>
      <c r="K90" s="27"/>
    </row>
    <row r="91" spans="1:11" ht="12">
      <c r="A91" s="4">
        <f>+A90+1</f>
        <v>87</v>
      </c>
      <c r="B91" s="14" t="s">
        <v>93</v>
      </c>
      <c r="C91" s="1">
        <v>876</v>
      </c>
      <c r="D91" s="1">
        <v>61696</v>
      </c>
      <c r="E91" s="13">
        <v>52.22</v>
      </c>
      <c r="F91" s="16">
        <f t="shared" si="10"/>
        <v>5.961187214611872</v>
      </c>
      <c r="G91" s="13">
        <v>5.8</v>
      </c>
      <c r="H91" s="1">
        <v>53</v>
      </c>
      <c r="I91" s="20">
        <v>3</v>
      </c>
      <c r="J91" s="25">
        <f t="shared" si="9"/>
        <v>1.0149368058215242</v>
      </c>
      <c r="K91" s="27"/>
    </row>
    <row r="92" spans="1:11" ht="12">
      <c r="A92" s="4">
        <f>+A91+1</f>
        <v>88</v>
      </c>
      <c r="B92" s="14" t="s">
        <v>94</v>
      </c>
      <c r="C92" s="1">
        <v>722</v>
      </c>
      <c r="D92" s="1">
        <f>+C92+D91</f>
        <v>62418</v>
      </c>
      <c r="E92" s="13">
        <v>42.79</v>
      </c>
      <c r="F92" s="16">
        <f t="shared" si="10"/>
        <v>5.926592797783933</v>
      </c>
      <c r="G92" s="13">
        <v>6.1</v>
      </c>
      <c r="H92" s="1">
        <v>43</v>
      </c>
      <c r="I92" s="20">
        <v>11</v>
      </c>
      <c r="J92" s="25">
        <f t="shared" si="9"/>
        <v>1.004907688712316</v>
      </c>
      <c r="K92" s="27"/>
    </row>
    <row r="93" spans="1:11" ht="12">
      <c r="A93" s="4">
        <f aca="true" t="shared" si="11" ref="A93:A118">+A92+1</f>
        <v>89</v>
      </c>
      <c r="B93" s="14" t="s">
        <v>95</v>
      </c>
      <c r="C93" s="1">
        <v>718.5</v>
      </c>
      <c r="D93" s="1">
        <v>63137</v>
      </c>
      <c r="E93" s="13">
        <v>44.13</v>
      </c>
      <c r="F93" s="16">
        <f t="shared" si="10"/>
        <v>6.1419624217119</v>
      </c>
      <c r="G93" s="13">
        <v>5.7</v>
      </c>
      <c r="H93" s="1">
        <v>41</v>
      </c>
      <c r="I93" s="20">
        <v>3</v>
      </c>
      <c r="J93" s="25">
        <f t="shared" si="9"/>
        <v>0.9290731928393383</v>
      </c>
      <c r="K93" s="27"/>
    </row>
    <row r="94" spans="1:11" ht="12">
      <c r="A94" s="4">
        <f t="shared" si="11"/>
        <v>90</v>
      </c>
      <c r="B94" s="14" t="s">
        <v>95</v>
      </c>
      <c r="C94" s="1">
        <v>789.1</v>
      </c>
      <c r="D94" s="1">
        <v>63926</v>
      </c>
      <c r="E94" s="13">
        <v>49.7</v>
      </c>
      <c r="F94" s="16">
        <f t="shared" si="10"/>
        <v>6.298314535546826</v>
      </c>
      <c r="G94" s="13">
        <v>5.7</v>
      </c>
      <c r="H94" s="1">
        <v>48.56</v>
      </c>
      <c r="I94" s="20">
        <v>4</v>
      </c>
      <c r="J94" s="25">
        <f aca="true" t="shared" si="12" ref="J94:J113">+H94/E94</f>
        <v>0.9770623742454728</v>
      </c>
      <c r="K94" s="27"/>
    </row>
    <row r="95" spans="1:11" ht="12">
      <c r="A95" s="4">
        <f t="shared" si="11"/>
        <v>91</v>
      </c>
      <c r="B95" s="14" t="s">
        <v>96</v>
      </c>
      <c r="C95" s="1">
        <v>790.5</v>
      </c>
      <c r="D95" s="1">
        <v>64717</v>
      </c>
      <c r="E95" s="13">
        <v>45.79</v>
      </c>
      <c r="F95" s="16">
        <f t="shared" si="10"/>
        <v>5.792536369386464</v>
      </c>
      <c r="G95" s="13">
        <v>5.8</v>
      </c>
      <c r="H95" s="1">
        <v>43</v>
      </c>
      <c r="I95" s="20">
        <v>23</v>
      </c>
      <c r="J95" s="25">
        <f t="shared" si="12"/>
        <v>0.9390696658659096</v>
      </c>
      <c r="K95" s="27"/>
    </row>
    <row r="96" spans="1:11" ht="12">
      <c r="A96" s="4">
        <f t="shared" si="11"/>
        <v>92</v>
      </c>
      <c r="B96" s="14" t="s">
        <v>97</v>
      </c>
      <c r="C96" s="1">
        <v>648.3</v>
      </c>
      <c r="D96" s="1">
        <v>65365</v>
      </c>
      <c r="E96" s="13">
        <v>41.03</v>
      </c>
      <c r="F96" s="16">
        <f t="shared" si="10"/>
        <v>6.328860095634738</v>
      </c>
      <c r="G96" s="13">
        <v>5.9</v>
      </c>
      <c r="H96" s="1">
        <v>34.05</v>
      </c>
      <c r="I96" s="20">
        <v>3</v>
      </c>
      <c r="J96" s="25">
        <f t="shared" si="12"/>
        <v>0.8298805751888861</v>
      </c>
      <c r="K96" s="27"/>
    </row>
    <row r="97" spans="1:11" ht="12">
      <c r="A97" s="4">
        <f t="shared" si="11"/>
        <v>93</v>
      </c>
      <c r="B97" s="14" t="s">
        <v>98</v>
      </c>
      <c r="C97" s="1">
        <v>811.6</v>
      </c>
      <c r="D97" s="1">
        <v>66177</v>
      </c>
      <c r="E97" s="13">
        <v>48.01</v>
      </c>
      <c r="F97" s="16">
        <f t="shared" si="10"/>
        <v>5.915475603745687</v>
      </c>
      <c r="G97" s="13">
        <v>6</v>
      </c>
      <c r="H97" s="1">
        <v>49.16</v>
      </c>
      <c r="I97" s="20">
        <v>7</v>
      </c>
      <c r="J97" s="25">
        <f t="shared" si="12"/>
        <v>1.0239533430535306</v>
      </c>
      <c r="K97" s="27"/>
    </row>
    <row r="98" spans="1:11" ht="12">
      <c r="A98" s="4">
        <f t="shared" si="11"/>
        <v>94</v>
      </c>
      <c r="B98" s="14" t="s">
        <v>99</v>
      </c>
      <c r="C98" s="1">
        <v>693</v>
      </c>
      <c r="D98" s="1">
        <f>+C98+D97</f>
        <v>66870</v>
      </c>
      <c r="E98" s="13">
        <v>51</v>
      </c>
      <c r="F98" s="16">
        <f t="shared" si="10"/>
        <v>7.35930735930736</v>
      </c>
      <c r="G98" s="13">
        <v>7</v>
      </c>
      <c r="H98" s="1">
        <v>53.5</v>
      </c>
      <c r="I98" s="20">
        <v>7</v>
      </c>
      <c r="J98" s="25">
        <f t="shared" si="12"/>
        <v>1.0490196078431373</v>
      </c>
      <c r="K98" s="27"/>
    </row>
    <row r="99" spans="1:11" ht="12">
      <c r="A99" s="4">
        <f t="shared" si="11"/>
        <v>95</v>
      </c>
      <c r="B99" s="14" t="s">
        <v>100</v>
      </c>
      <c r="C99" s="1">
        <v>593</v>
      </c>
      <c r="D99" s="1">
        <f>+C99+D98</f>
        <v>67463</v>
      </c>
      <c r="E99" s="13">
        <v>42.19</v>
      </c>
      <c r="F99" s="16">
        <f t="shared" si="10"/>
        <v>7.114671163575041</v>
      </c>
      <c r="G99" s="13">
        <v>7.1</v>
      </c>
      <c r="H99" s="1">
        <v>44</v>
      </c>
      <c r="I99" s="20">
        <v>12</v>
      </c>
      <c r="J99" s="25">
        <f t="shared" si="12"/>
        <v>1.042901161412657</v>
      </c>
      <c r="K99" s="27"/>
    </row>
    <row r="100" spans="1:11" ht="12">
      <c r="A100" s="4">
        <f t="shared" si="11"/>
        <v>96</v>
      </c>
      <c r="B100" s="14" t="s">
        <v>100</v>
      </c>
      <c r="C100" s="1">
        <v>781</v>
      </c>
      <c r="D100" s="1">
        <v>68245</v>
      </c>
      <c r="E100" s="13">
        <v>51.99</v>
      </c>
      <c r="F100" s="16">
        <f t="shared" si="10"/>
        <v>6.6568501920614604</v>
      </c>
      <c r="G100" s="13">
        <v>6.4</v>
      </c>
      <c r="H100" s="1">
        <v>53.5</v>
      </c>
      <c r="I100" s="20">
        <v>1</v>
      </c>
      <c r="J100" s="25">
        <f t="shared" si="12"/>
        <v>1.0290440469321023</v>
      </c>
      <c r="K100" s="27"/>
    </row>
    <row r="101" spans="1:11" ht="12">
      <c r="A101" s="4">
        <f t="shared" si="11"/>
        <v>97</v>
      </c>
      <c r="B101" s="14" t="s">
        <v>101</v>
      </c>
      <c r="C101" s="1">
        <v>788</v>
      </c>
      <c r="D101" s="1">
        <v>69033</v>
      </c>
      <c r="E101" s="13">
        <v>51.05</v>
      </c>
      <c r="F101" s="16">
        <f t="shared" si="10"/>
        <v>6.478426395939085</v>
      </c>
      <c r="G101" s="13">
        <v>8.6</v>
      </c>
      <c r="H101" s="1">
        <v>52.12</v>
      </c>
      <c r="I101" s="20">
        <v>98</v>
      </c>
      <c r="J101" s="25">
        <f t="shared" si="12"/>
        <v>1.0209598432908913</v>
      </c>
      <c r="K101" s="27"/>
    </row>
    <row r="102" spans="1:11" ht="12">
      <c r="A102" s="4">
        <f t="shared" si="11"/>
        <v>98</v>
      </c>
      <c r="B102" s="14" t="s">
        <v>102</v>
      </c>
      <c r="C102" s="1">
        <v>696</v>
      </c>
      <c r="D102" s="1">
        <v>69729</v>
      </c>
      <c r="E102" s="13">
        <v>46.32</v>
      </c>
      <c r="F102" s="16">
        <f t="shared" si="10"/>
        <v>6.655172413793103</v>
      </c>
      <c r="G102" s="13">
        <v>6.4</v>
      </c>
      <c r="H102" s="1">
        <v>47.32</v>
      </c>
      <c r="I102" s="20">
        <v>21</v>
      </c>
      <c r="J102" s="25">
        <f t="shared" si="12"/>
        <v>1.0215889464594128</v>
      </c>
      <c r="K102" s="27">
        <f>SUM($H$88:H102)</f>
        <v>673.9300000000001</v>
      </c>
    </row>
    <row r="103" spans="1:11" ht="12">
      <c r="A103" s="4">
        <f t="shared" si="11"/>
        <v>99</v>
      </c>
      <c r="B103" s="14" t="s">
        <v>103</v>
      </c>
      <c r="C103" s="1">
        <v>739</v>
      </c>
      <c r="D103" s="1">
        <v>70468</v>
      </c>
      <c r="E103" s="13">
        <v>53.55</v>
      </c>
      <c r="F103" s="16">
        <f t="shared" si="10"/>
        <v>7.2462787550744245</v>
      </c>
      <c r="G103" s="13">
        <v>8</v>
      </c>
      <c r="H103" s="1">
        <v>55.69</v>
      </c>
      <c r="I103" s="20">
        <v>50</v>
      </c>
      <c r="J103" s="25">
        <f t="shared" si="12"/>
        <v>1.0399626517273577</v>
      </c>
      <c r="K103" s="27"/>
    </row>
    <row r="104" spans="1:11" ht="12">
      <c r="A104" s="4">
        <f t="shared" si="11"/>
        <v>100</v>
      </c>
      <c r="B104" s="14" t="s">
        <v>104</v>
      </c>
      <c r="C104" s="1">
        <v>1396</v>
      </c>
      <c r="D104" s="1">
        <v>71864</v>
      </c>
      <c r="E104" s="13">
        <v>40.01</v>
      </c>
      <c r="F104" s="16">
        <f t="shared" si="10"/>
        <v>2.866045845272206</v>
      </c>
      <c r="G104" s="13">
        <v>6.7</v>
      </c>
      <c r="H104" s="1">
        <v>45.17</v>
      </c>
      <c r="I104" s="20">
        <v>49</v>
      </c>
      <c r="J104" s="25">
        <f t="shared" si="12"/>
        <v>1.1289677580604849</v>
      </c>
      <c r="K104" s="27"/>
    </row>
    <row r="105" spans="1:11" ht="12">
      <c r="A105" s="4">
        <f t="shared" si="11"/>
        <v>101</v>
      </c>
      <c r="B105" s="14" t="s">
        <v>105</v>
      </c>
      <c r="C105" s="1">
        <v>926</v>
      </c>
      <c r="D105" s="1">
        <f>+C105+D104</f>
        <v>72790</v>
      </c>
      <c r="E105" s="13">
        <v>52.62</v>
      </c>
      <c r="F105" s="16">
        <f t="shared" si="10"/>
        <v>5.682505399568035</v>
      </c>
      <c r="G105" s="13">
        <v>6</v>
      </c>
      <c r="H105" s="1">
        <v>60.36</v>
      </c>
      <c r="I105" s="20">
        <v>6</v>
      </c>
      <c r="J105" s="25">
        <f t="shared" si="12"/>
        <v>1.1470923603192702</v>
      </c>
      <c r="K105" s="27"/>
    </row>
    <row r="106" spans="1:11" ht="12">
      <c r="A106" s="4">
        <f t="shared" si="11"/>
        <v>102</v>
      </c>
      <c r="B106" s="14" t="s">
        <v>106</v>
      </c>
      <c r="C106" s="1">
        <v>1510</v>
      </c>
      <c r="D106" s="1">
        <v>74300</v>
      </c>
      <c r="E106" s="13">
        <v>50.01</v>
      </c>
      <c r="F106" s="16">
        <f t="shared" si="10"/>
        <v>3.3119205298013243</v>
      </c>
      <c r="G106" s="13">
        <v>6.2</v>
      </c>
      <c r="H106" s="1">
        <v>57.96</v>
      </c>
      <c r="I106" s="20">
        <v>82</v>
      </c>
      <c r="J106" s="25">
        <f t="shared" si="12"/>
        <v>1.1589682063587283</v>
      </c>
      <c r="K106" s="27"/>
    </row>
    <row r="107" spans="1:11" ht="12">
      <c r="A107" s="4">
        <f t="shared" si="11"/>
        <v>103</v>
      </c>
      <c r="B107" s="14" t="s">
        <v>107</v>
      </c>
      <c r="C107" s="1">
        <v>789</v>
      </c>
      <c r="D107" s="1">
        <v>75089</v>
      </c>
      <c r="E107" s="13">
        <v>46.4</v>
      </c>
      <c r="F107" s="16">
        <f t="shared" si="10"/>
        <v>5.880861850443599</v>
      </c>
      <c r="G107" s="13">
        <v>5.8</v>
      </c>
      <c r="H107" s="1">
        <v>54</v>
      </c>
      <c r="I107" s="20">
        <v>30</v>
      </c>
      <c r="J107" s="25">
        <f t="shared" si="12"/>
        <v>1.1637931034482758</v>
      </c>
      <c r="K107" s="27"/>
    </row>
    <row r="108" spans="1:11" ht="12">
      <c r="A108" s="4">
        <f t="shared" si="11"/>
        <v>104</v>
      </c>
      <c r="B108" s="14" t="s">
        <v>107</v>
      </c>
      <c r="C108" s="1">
        <v>836</v>
      </c>
      <c r="D108" s="1">
        <v>75925</v>
      </c>
      <c r="E108" s="13">
        <v>52.25</v>
      </c>
      <c r="F108" s="16">
        <f t="shared" si="10"/>
        <v>6.25</v>
      </c>
      <c r="G108" s="13">
        <v>6.2</v>
      </c>
      <c r="H108" s="1">
        <v>58.83</v>
      </c>
      <c r="I108" s="20">
        <v>1</v>
      </c>
      <c r="J108" s="25">
        <f t="shared" si="12"/>
        <v>1.125933014354067</v>
      </c>
      <c r="K108" s="27"/>
    </row>
    <row r="109" spans="1:11" ht="12">
      <c r="A109" s="4">
        <f t="shared" si="11"/>
        <v>105</v>
      </c>
      <c r="B109" s="14" t="s">
        <v>108</v>
      </c>
      <c r="C109" s="1">
        <v>720</v>
      </c>
      <c r="D109" s="1">
        <f>+C109+D108</f>
        <v>76645</v>
      </c>
      <c r="E109" s="13">
        <v>45.1</v>
      </c>
      <c r="F109" s="16">
        <f t="shared" si="10"/>
        <v>6.263888888888889</v>
      </c>
      <c r="G109" s="13">
        <v>6.1</v>
      </c>
      <c r="H109" s="1">
        <v>52</v>
      </c>
      <c r="I109" s="20">
        <v>18</v>
      </c>
      <c r="J109" s="25">
        <f t="shared" si="12"/>
        <v>1.1529933481152992</v>
      </c>
      <c r="K109" s="27"/>
    </row>
    <row r="110" spans="1:11" ht="12">
      <c r="A110" s="4">
        <f t="shared" si="11"/>
        <v>106</v>
      </c>
      <c r="B110" s="14" t="s">
        <v>108</v>
      </c>
      <c r="C110" s="1">
        <v>812</v>
      </c>
      <c r="D110" s="1">
        <v>77457</v>
      </c>
      <c r="E110" s="13">
        <v>54.05</v>
      </c>
      <c r="F110" s="16">
        <f t="shared" si="10"/>
        <v>6.656403940886698</v>
      </c>
      <c r="G110" s="13">
        <v>6.4</v>
      </c>
      <c r="H110" s="1">
        <v>61.56</v>
      </c>
      <c r="I110" s="20">
        <v>1</v>
      </c>
      <c r="J110" s="25">
        <f t="shared" si="12"/>
        <v>1.1389454209065681</v>
      </c>
      <c r="K110" s="27"/>
    </row>
    <row r="111" spans="1:11" ht="12">
      <c r="A111" s="4">
        <f t="shared" si="11"/>
        <v>107</v>
      </c>
      <c r="B111" s="14" t="s">
        <v>109</v>
      </c>
      <c r="C111" s="1">
        <v>803.1</v>
      </c>
      <c r="D111" s="1">
        <v>78260</v>
      </c>
      <c r="E111" s="13">
        <v>50.36</v>
      </c>
      <c r="F111" s="16">
        <f t="shared" si="10"/>
        <v>6.270701033495206</v>
      </c>
      <c r="G111" s="13">
        <v>6.4</v>
      </c>
      <c r="H111" s="1">
        <v>58.01</v>
      </c>
      <c r="I111" s="20">
        <v>51</v>
      </c>
      <c r="J111" s="25">
        <f t="shared" si="12"/>
        <v>1.1519062748212867</v>
      </c>
      <c r="K111" s="27"/>
    </row>
    <row r="112" spans="1:11" ht="12">
      <c r="A112" s="4">
        <f t="shared" si="11"/>
        <v>108</v>
      </c>
      <c r="B112" s="14" t="s">
        <v>110</v>
      </c>
      <c r="C112" s="1"/>
      <c r="D112" s="1"/>
      <c r="E112" s="13">
        <v>44.37</v>
      </c>
      <c r="F112" s="16"/>
      <c r="G112" s="13"/>
      <c r="H112" s="1">
        <v>54</v>
      </c>
      <c r="I112" s="20">
        <v>69</v>
      </c>
      <c r="J112" s="25">
        <f t="shared" si="12"/>
        <v>1.2170385395537526</v>
      </c>
      <c r="K112" s="27">
        <f>SUM($H$103:H112)</f>
        <v>557.5799999999999</v>
      </c>
    </row>
    <row r="113" spans="1:11" ht="12">
      <c r="A113" s="4">
        <f t="shared" si="11"/>
        <v>109</v>
      </c>
      <c r="B113" s="14" t="s">
        <v>111</v>
      </c>
      <c r="C113" s="1">
        <v>1211.5</v>
      </c>
      <c r="D113" s="1">
        <v>79471</v>
      </c>
      <c r="E113" s="13">
        <v>39.08</v>
      </c>
      <c r="F113" s="16">
        <f t="shared" si="10"/>
        <v>3.2257531985142385</v>
      </c>
      <c r="G113" s="13">
        <v>7</v>
      </c>
      <c r="H113" s="1">
        <v>53.03</v>
      </c>
      <c r="I113" s="20">
        <v>80</v>
      </c>
      <c r="J113" s="25">
        <f t="shared" si="12"/>
        <v>1.3569600818833163</v>
      </c>
      <c r="K113" s="27">
        <f>+I113</f>
        <v>80</v>
      </c>
    </row>
    <row r="114" spans="1:11" ht="12">
      <c r="A114" s="4">
        <f t="shared" si="11"/>
        <v>110</v>
      </c>
      <c r="B114" s="14"/>
      <c r="C114" s="1"/>
      <c r="D114" s="1"/>
      <c r="E114" s="13"/>
      <c r="F114" s="16"/>
      <c r="G114" s="13"/>
      <c r="H114" s="1"/>
      <c r="I114" s="20"/>
      <c r="J114" s="25"/>
      <c r="K114" s="27"/>
    </row>
    <row r="115" spans="1:11" ht="12">
      <c r="A115" s="4">
        <f t="shared" si="11"/>
        <v>111</v>
      </c>
      <c r="B115" s="14"/>
      <c r="C115" s="1"/>
      <c r="D115" s="1"/>
      <c r="E115" s="13"/>
      <c r="F115" s="16"/>
      <c r="G115" s="13"/>
      <c r="H115" s="1"/>
      <c r="I115" s="20"/>
      <c r="J115" s="25"/>
      <c r="K115" s="27"/>
    </row>
    <row r="116" spans="1:11" ht="12">
      <c r="A116" s="4">
        <f t="shared" si="11"/>
        <v>112</v>
      </c>
      <c r="B116" s="14"/>
      <c r="C116" s="1"/>
      <c r="D116" s="1"/>
      <c r="E116" s="13"/>
      <c r="F116" s="16"/>
      <c r="G116" s="13"/>
      <c r="H116" s="1"/>
      <c r="I116" s="20"/>
      <c r="J116" s="25"/>
      <c r="K116" s="27"/>
    </row>
    <row r="117" spans="1:11" ht="12">
      <c r="A117" s="4">
        <f t="shared" si="11"/>
        <v>113</v>
      </c>
      <c r="B117" s="14"/>
      <c r="C117" s="1"/>
      <c r="D117" s="1"/>
      <c r="E117" s="13"/>
      <c r="F117" s="16"/>
      <c r="G117" s="13"/>
      <c r="H117" s="1"/>
      <c r="I117" s="20"/>
      <c r="J117" s="25"/>
      <c r="K117" s="27"/>
    </row>
    <row r="118" spans="1:11" ht="12">
      <c r="A118" s="4">
        <f t="shared" si="11"/>
        <v>114</v>
      </c>
      <c r="B118" s="14"/>
      <c r="C118" s="1"/>
      <c r="D118" s="1"/>
      <c r="E118" s="13"/>
      <c r="F118" s="16"/>
      <c r="G118" s="13"/>
      <c r="H118" s="1"/>
      <c r="I118" s="20"/>
      <c r="J118" s="25"/>
      <c r="K118" s="27"/>
    </row>
    <row r="119" spans="1:10" ht="12" thickBot="1">
      <c r="A119" s="4"/>
      <c r="B119" s="14"/>
      <c r="C119" s="1"/>
      <c r="D119" s="1"/>
      <c r="E119" s="13"/>
      <c r="F119" s="16"/>
      <c r="G119" s="13"/>
      <c r="H119" s="1"/>
      <c r="I119" s="20"/>
      <c r="J119" s="25"/>
    </row>
    <row r="120" spans="1:10" ht="12.75" thickBot="1" thickTop="1">
      <c r="A120" s="5" t="s">
        <v>2</v>
      </c>
      <c r="B120" s="10"/>
      <c r="C120" s="6">
        <f>SUM(C4:C119)</f>
        <v>78701.09999999998</v>
      </c>
      <c r="D120" s="6">
        <f>+D108</f>
        <v>75925</v>
      </c>
      <c r="E120" s="15">
        <f>SUM(E4:E119)</f>
        <v>5047.290000000001</v>
      </c>
      <c r="F120" s="19"/>
      <c r="G120" s="15"/>
      <c r="H120" s="6">
        <f>SUM(H4:H119)</f>
        <v>5101.549999999999</v>
      </c>
      <c r="I120" s="22"/>
      <c r="J120" s="26"/>
    </row>
    <row r="121" spans="1:10" ht="12.75" thickBot="1" thickTop="1">
      <c r="A121" s="5" t="s">
        <v>8</v>
      </c>
      <c r="B121" s="10"/>
      <c r="C121" s="6"/>
      <c r="D121" s="6"/>
      <c r="E121" s="6">
        <f>AVERAGEA(E4:E119)</f>
        <v>45.88445454545455</v>
      </c>
      <c r="F121" s="19">
        <f>AVERAGEA(F5:F119)</f>
        <v>6.414433855359355</v>
      </c>
      <c r="G121" s="19">
        <f>AVERAGEA(G5:G119)</f>
        <v>6.533653846153848</v>
      </c>
      <c r="H121" s="6">
        <f>AVERAGEA(H4:H119)</f>
        <v>46.37772727272726</v>
      </c>
      <c r="I121" s="22">
        <f>AVERAGEA(I4:I119)</f>
        <v>21.10909090909091</v>
      </c>
      <c r="J121" s="26">
        <f>AVERAGEA(J4:J119)</f>
        <v>1.0116240984876879</v>
      </c>
    </row>
    <row r="122" ht="12" thickTop="1"/>
    <row r="144" ht="12">
      <c r="D144">
        <v>1</v>
      </c>
    </row>
  </sheetData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SOTO MERINO</dc:creator>
  <cp:keywords/>
  <dc:description/>
  <cp:lastModifiedBy>Karlos</cp:lastModifiedBy>
  <cp:lastPrinted>1997-05-22T12:35:45Z</cp:lastPrinted>
  <dcterms:created xsi:type="dcterms:W3CDTF">1997-05-22T12:30:13Z</dcterms:created>
  <dcterms:modified xsi:type="dcterms:W3CDTF">2011-03-09T16:04:07Z</dcterms:modified>
  <cp:category/>
  <cp:version/>
  <cp:contentType/>
  <cp:contentStatus/>
</cp:coreProperties>
</file>