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795" windowHeight="4965" activeTab="0"/>
  </bookViews>
  <sheets>
    <sheet name="ADINA" sheetId="1" r:id="rId1"/>
    <sheet name="gkm80-95" sheetId="2" r:id="rId2"/>
    <sheet name="gkf80-95" sheetId="3" r:id="rId3"/>
    <sheet name="Swiss Tables " sheetId="4" r:id="rId4"/>
    <sheet name="PE2000" sheetId="5" r:id="rId5"/>
  </sheets>
  <definedNames>
    <definedName name="_xlnm.Print_Area" localSheetId="2">'gkf80-95'!$G$2:$K$41</definedName>
    <definedName name="PASEM">'Swiss Tables '!$M$4:$Q$116</definedName>
    <definedName name="_xlnm.Print_Titles" localSheetId="3">'Swiss Tables '!$3:$3</definedName>
  </definedNames>
  <calcPr fullCalcOnLoad="1"/>
</workbook>
</file>

<file path=xl/sharedStrings.xml><?xml version="1.0" encoding="utf-8"?>
<sst xmlns="http://schemas.openxmlformats.org/spreadsheetml/2006/main" count="75" uniqueCount="52">
  <si>
    <t>GKF_95</t>
  </si>
  <si>
    <t>GKM_95</t>
  </si>
  <si>
    <t>GRF_95</t>
  </si>
  <si>
    <t>GRM_95</t>
  </si>
  <si>
    <t>GKF_80</t>
  </si>
  <si>
    <t>GKM_80</t>
  </si>
  <si>
    <t>GRF_80</t>
  </si>
  <si>
    <t>GRM_80</t>
  </si>
  <si>
    <t>Swiss Mortality Tables</t>
  </si>
  <si>
    <t>GKF-80</t>
  </si>
  <si>
    <t>GKF-95</t>
  </si>
  <si>
    <t>qx en tanto por mil</t>
  </si>
  <si>
    <t>edad</t>
  </si>
  <si>
    <t>Pasem 2010</t>
  </si>
  <si>
    <t>qx</t>
  </si>
  <si>
    <t>qy</t>
  </si>
  <si>
    <t>qx (milakan)</t>
  </si>
  <si>
    <t>1. Irudia</t>
  </si>
  <si>
    <t>2. Irudia</t>
  </si>
  <si>
    <t>3. Irudia</t>
  </si>
  <si>
    <t>5. Irudia</t>
  </si>
  <si>
    <t>4. Irudia</t>
  </si>
  <si>
    <t>6. Irudia</t>
  </si>
  <si>
    <t>7. Irudia</t>
  </si>
  <si>
    <t>adina</t>
  </si>
  <si>
    <t>Jaiotze eguna</t>
  </si>
  <si>
    <t>TAULA: PERM/F 2000C</t>
  </si>
  <si>
    <t>TAULA: PERM/F 2000P</t>
  </si>
  <si>
    <t>Adin zehatza</t>
  </si>
  <si>
    <t>Betetako adina</t>
  </si>
  <si>
    <t>adin aktuariala</t>
  </si>
  <si>
    <t>Sexua</t>
  </si>
  <si>
    <t>G</t>
  </si>
  <si>
    <t>E</t>
  </si>
  <si>
    <t>Jaiotze</t>
  </si>
  <si>
    <t>Urtea</t>
  </si>
  <si>
    <t>X adina</t>
  </si>
  <si>
    <t>2000. urtean</t>
  </si>
  <si>
    <t>Gizonak</t>
  </si>
  <si>
    <t>Emakumeak</t>
  </si>
  <si>
    <t>Hilkortasuna qx (basea)</t>
  </si>
  <si>
    <t>Hobekuntza faktorea  λx</t>
  </si>
  <si>
    <t>Kalkulu eguna:</t>
  </si>
  <si>
    <t>=+ENTERO(($D$1-A4)/365,25)</t>
  </si>
  <si>
    <t>BUSCARV(E4;'Swiss Tables '!$M$4:$O$116;SI(ADINA!B4="G";2;3))</t>
  </si>
  <si>
    <r>
      <rPr>
        <vertAlign val="subscript"/>
        <sz val="11"/>
        <color indexed="9"/>
        <rFont val="Univers"/>
        <family val="0"/>
      </rPr>
      <t>10</t>
    </r>
    <r>
      <rPr>
        <sz val="11"/>
        <color indexed="9"/>
        <rFont val="Univers"/>
        <family val="0"/>
      </rPr>
      <t>Px</t>
    </r>
  </si>
  <si>
    <t>lx</t>
  </si>
  <si>
    <t>ly</t>
  </si>
  <si>
    <r>
      <rPr>
        <vertAlign val="subscript"/>
        <sz val="11"/>
        <color indexed="9"/>
        <rFont val="Univers"/>
        <family val="0"/>
      </rPr>
      <t>10</t>
    </r>
    <r>
      <rPr>
        <sz val="11"/>
        <color indexed="9"/>
        <rFont val="Univers"/>
        <family val="0"/>
      </rPr>
      <t>dx</t>
    </r>
  </si>
  <si>
    <r>
      <rPr>
        <vertAlign val="subscript"/>
        <sz val="11"/>
        <color indexed="9"/>
        <rFont val="Univers"/>
        <family val="0"/>
      </rPr>
      <t>10/10</t>
    </r>
    <r>
      <rPr>
        <sz val="11"/>
        <color indexed="9"/>
        <rFont val="Univers"/>
        <family val="0"/>
      </rPr>
      <t>q</t>
    </r>
    <r>
      <rPr>
        <vertAlign val="subscript"/>
        <sz val="11"/>
        <color indexed="9"/>
        <rFont val="Univers"/>
        <family val="2"/>
      </rPr>
      <t>x</t>
    </r>
  </si>
  <si>
    <r>
      <rPr>
        <vertAlign val="subscript"/>
        <sz val="11"/>
        <color indexed="9"/>
        <rFont val="Univers"/>
        <family val="0"/>
      </rPr>
      <t>10</t>
    </r>
    <r>
      <rPr>
        <sz val="11"/>
        <color indexed="9"/>
        <rFont val="Univers"/>
        <family val="0"/>
      </rPr>
      <t>q</t>
    </r>
    <r>
      <rPr>
        <vertAlign val="subscript"/>
        <sz val="11"/>
        <color indexed="9"/>
        <rFont val="Univers"/>
        <family val="2"/>
      </rPr>
      <t>x+10</t>
    </r>
  </si>
  <si>
    <t>x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</si>
</sst>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sFr.&quot;;\-#,##0\ &quot;sFr.&quot;"/>
    <numFmt numFmtId="181" formatCode="#,##0\ &quot;sFr.&quot;;[Red]\-#,##0\ &quot;sFr.&quot;"/>
    <numFmt numFmtId="182" formatCode="#,##0.00\ &quot;sFr.&quot;;\-#,##0.00\ &quot;sFr.&quot;"/>
    <numFmt numFmtId="183" formatCode="#,##0.00\ &quot;sFr.&quot;;[Red]\-#,##0.00\ &quot;sFr.&quot;"/>
    <numFmt numFmtId="184" formatCode="_-* #,##0\ &quot;sFr.&quot;_-;\-* #,##0\ &quot;sFr.&quot;_-;_-* &quot;-&quot;\ &quot;sFr.&quot;_-;_-@_-"/>
    <numFmt numFmtId="185" formatCode="_-* #,##0\ _s_F_r_._-;\-* #,##0\ _s_F_r_._-;_-* &quot;-&quot;\ _s_F_r_._-;_-@_-"/>
    <numFmt numFmtId="186" formatCode="_-* #,##0.00\ &quot;sFr.&quot;_-;\-* #,##0.00\ &quot;sFr.&quot;_-;_-* &quot;-&quot;??\ &quot;sFr.&quot;_-;_-@_-"/>
    <numFmt numFmtId="187" formatCode="_-* #,##0.00\ _s_F_r_._-;\-* #,##0.00\ _s_F_r_._-;_-* &quot;-&quot;??\ _s_F_r_._-;_-@_-"/>
    <numFmt numFmtId="188" formatCode="#,##0.000"/>
    <numFmt numFmtId="189" formatCode="#,##0.0000"/>
    <numFmt numFmtId="190" formatCode="#,##0.0"/>
    <numFmt numFmtId="191" formatCode="0.00000"/>
    <numFmt numFmtId="192" formatCode="0.0000%"/>
    <numFmt numFmtId="193" formatCode="0.000"/>
    <numFmt numFmtId="194" formatCode="_-* #,##0.000\ _P_t_s_-;\-* #,##0.000\ _P_t_s_-;_-* &quot;-&quot;\ _P_t_s_-;_-@_-"/>
    <numFmt numFmtId="195" formatCode="0.0000"/>
    <numFmt numFmtId="196" formatCode="[$-C0A]dddd\,\ dd&quot; de &quot;mmmm&quot; de &quot;yyyy"/>
    <numFmt numFmtId="197" formatCode="0.000000"/>
    <numFmt numFmtId="198" formatCode="#,##0.00000"/>
    <numFmt numFmtId="199" formatCode="#,##0.000000"/>
    <numFmt numFmtId="200" formatCode="#,##0.0000000"/>
  </numFmts>
  <fonts count="59">
    <font>
      <sz val="11"/>
      <name val="Univers"/>
      <family val="0"/>
    </font>
    <font>
      <b/>
      <sz val="11"/>
      <name val="Univers"/>
      <family val="2"/>
    </font>
    <font>
      <b/>
      <sz val="11"/>
      <color indexed="8"/>
      <name val="Univers"/>
      <family val="2"/>
    </font>
    <font>
      <sz val="11"/>
      <color indexed="8"/>
      <name val="Univers"/>
      <family val="2"/>
    </font>
    <font>
      <b/>
      <sz val="20"/>
      <name val="Univers"/>
      <family val="2"/>
    </font>
    <font>
      <u val="single"/>
      <sz val="11"/>
      <color indexed="12"/>
      <name val="Univers"/>
      <family val="0"/>
    </font>
    <font>
      <u val="single"/>
      <sz val="11"/>
      <color indexed="36"/>
      <name val="Univers"/>
      <family val="0"/>
    </font>
    <font>
      <b/>
      <sz val="14"/>
      <name val="Univers"/>
      <family val="0"/>
    </font>
    <font>
      <sz val="8"/>
      <name val="Univers"/>
      <family val="0"/>
    </font>
    <font>
      <sz val="11"/>
      <color indexed="9"/>
      <name val="Univers"/>
      <family val="0"/>
    </font>
    <font>
      <b/>
      <sz val="11"/>
      <color indexed="9"/>
      <name val="Univers"/>
      <family val="2"/>
    </font>
    <font>
      <sz val="18"/>
      <name val="Univers"/>
      <family val="0"/>
    </font>
    <font>
      <sz val="22"/>
      <name val="Univers"/>
      <family val="0"/>
    </font>
    <font>
      <vertAlign val="subscript"/>
      <sz val="11"/>
      <color indexed="9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9.85"/>
      <color indexed="8"/>
      <name val="Arial"/>
      <family val="0"/>
    </font>
    <font>
      <sz val="15.2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0" fontId="4" fillId="0" borderId="0" xfId="0" applyFont="1" applyAlignment="1">
      <alignment horizontal="left"/>
    </xf>
    <xf numFmtId="188" fontId="3" fillId="0" borderId="0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3" fillId="0" borderId="19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93" fontId="3" fillId="0" borderId="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5">
      <alignment/>
      <protection/>
    </xf>
    <xf numFmtId="0" fontId="7" fillId="0" borderId="0" xfId="54" applyFont="1">
      <alignment/>
      <protection/>
    </xf>
    <xf numFmtId="0" fontId="7" fillId="0" borderId="0" xfId="55" applyFont="1">
      <alignment/>
      <protection/>
    </xf>
    <xf numFmtId="0" fontId="0" fillId="0" borderId="26" xfId="55" applyBorder="1" applyAlignment="1">
      <alignment horizontal="center"/>
      <protection/>
    </xf>
    <xf numFmtId="195" fontId="0" fillId="0" borderId="28" xfId="54" applyNumberFormat="1" applyBorder="1" applyAlignment="1">
      <alignment horizontal="center"/>
      <protection/>
    </xf>
    <xf numFmtId="195" fontId="0" fillId="0" borderId="29" xfId="54" applyNumberFormat="1" applyBorder="1" applyAlignment="1">
      <alignment horizontal="center"/>
      <protection/>
    </xf>
    <xf numFmtId="193" fontId="0" fillId="0" borderId="29" xfId="54" applyNumberFormat="1" applyBorder="1" applyAlignment="1">
      <alignment horizontal="center"/>
      <protection/>
    </xf>
    <xf numFmtId="193" fontId="0" fillId="0" borderId="30" xfId="54" applyNumberFormat="1" applyBorder="1" applyAlignment="1">
      <alignment horizontal="center"/>
      <protection/>
    </xf>
    <xf numFmtId="1" fontId="1" fillId="0" borderId="26" xfId="50" applyNumberFormat="1" applyFont="1" applyBorder="1" applyAlignment="1">
      <alignment horizontal="center"/>
    </xf>
    <xf numFmtId="194" fontId="0" fillId="0" borderId="28" xfId="50" applyNumberFormat="1" applyBorder="1" applyAlignment="1">
      <alignment/>
    </xf>
    <xf numFmtId="194" fontId="0" fillId="0" borderId="29" xfId="50" applyNumberFormat="1" applyBorder="1" applyAlignment="1">
      <alignment/>
    </xf>
    <xf numFmtId="0" fontId="0" fillId="0" borderId="29" xfId="55" applyBorder="1">
      <alignment/>
      <protection/>
    </xf>
    <xf numFmtId="0" fontId="0" fillId="0" borderId="30" xfId="55" applyBorder="1">
      <alignment/>
      <protection/>
    </xf>
    <xf numFmtId="195" fontId="0" fillId="0" borderId="31" xfId="54" applyNumberFormat="1" applyBorder="1" applyAlignment="1">
      <alignment horizontal="center"/>
      <protection/>
    </xf>
    <xf numFmtId="195" fontId="0" fillId="0" borderId="0" xfId="54" applyNumberFormat="1" applyBorder="1" applyAlignment="1">
      <alignment horizontal="center"/>
      <protection/>
    </xf>
    <xf numFmtId="193" fontId="0" fillId="0" borderId="0" xfId="54" applyNumberFormat="1" applyBorder="1" applyAlignment="1">
      <alignment horizontal="center"/>
      <protection/>
    </xf>
    <xf numFmtId="193" fontId="0" fillId="0" borderId="32" xfId="54" applyNumberFormat="1" applyBorder="1" applyAlignment="1">
      <alignment horizontal="center"/>
      <protection/>
    </xf>
    <xf numFmtId="1" fontId="1" fillId="0" borderId="33" xfId="50" applyNumberFormat="1" applyFont="1" applyBorder="1" applyAlignment="1">
      <alignment horizontal="center"/>
    </xf>
    <xf numFmtId="0" fontId="0" fillId="0" borderId="33" xfId="55" applyBorder="1" applyAlignment="1">
      <alignment horizontal="center"/>
      <protection/>
    </xf>
    <xf numFmtId="194" fontId="0" fillId="0" borderId="31" xfId="50" applyNumberFormat="1" applyBorder="1" applyAlignment="1">
      <alignment/>
    </xf>
    <xf numFmtId="194" fontId="0" fillId="0" borderId="0" xfId="50" applyNumberFormat="1" applyBorder="1" applyAlignment="1">
      <alignment/>
    </xf>
    <xf numFmtId="0" fontId="0" fillId="0" borderId="0" xfId="55" applyBorder="1">
      <alignment/>
      <protection/>
    </xf>
    <xf numFmtId="0" fontId="0" fillId="0" borderId="32" xfId="55" applyBorder="1">
      <alignment/>
      <protection/>
    </xf>
    <xf numFmtId="195" fontId="0" fillId="0" borderId="34" xfId="54" applyNumberFormat="1" applyBorder="1" applyAlignment="1">
      <alignment horizontal="center"/>
      <protection/>
    </xf>
    <xf numFmtId="195" fontId="0" fillId="0" borderId="35" xfId="54" applyNumberFormat="1" applyBorder="1" applyAlignment="1">
      <alignment horizontal="center"/>
      <protection/>
    </xf>
    <xf numFmtId="193" fontId="0" fillId="0" borderId="35" xfId="54" applyNumberFormat="1" applyBorder="1" applyAlignment="1">
      <alignment horizontal="center"/>
      <protection/>
    </xf>
    <xf numFmtId="193" fontId="0" fillId="0" borderId="36" xfId="54" applyNumberFormat="1" applyBorder="1" applyAlignment="1">
      <alignment horizontal="center"/>
      <protection/>
    </xf>
    <xf numFmtId="1" fontId="1" fillId="0" borderId="27" xfId="50" applyNumberFormat="1" applyFont="1" applyBorder="1" applyAlignment="1">
      <alignment horizontal="center"/>
    </xf>
    <xf numFmtId="0" fontId="0" fillId="0" borderId="27" xfId="55" applyBorder="1" applyAlignment="1">
      <alignment horizontal="center"/>
      <protection/>
    </xf>
    <xf numFmtId="194" fontId="0" fillId="0" borderId="34" xfId="50" applyNumberFormat="1" applyBorder="1" applyAlignment="1">
      <alignment/>
    </xf>
    <xf numFmtId="194" fontId="0" fillId="0" borderId="35" xfId="50" applyNumberFormat="1" applyBorder="1" applyAlignment="1">
      <alignment/>
    </xf>
    <xf numFmtId="0" fontId="0" fillId="0" borderId="35" xfId="55" applyBorder="1">
      <alignment/>
      <protection/>
    </xf>
    <xf numFmtId="0" fontId="0" fillId="0" borderId="36" xfId="55" applyBorder="1">
      <alignment/>
      <protection/>
    </xf>
    <xf numFmtId="0" fontId="0" fillId="0" borderId="26" xfId="54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33" xfId="54" applyFont="1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27" xfId="54" applyBorder="1" applyAlignment="1">
      <alignment horizontal="center"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right"/>
    </xf>
    <xf numFmtId="0" fontId="2" fillId="33" borderId="37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38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26" xfId="54" applyFont="1" applyFill="1" applyBorder="1" applyAlignment="1">
      <alignment horizontal="center"/>
      <protection/>
    </xf>
    <xf numFmtId="0" fontId="9" fillId="33" borderId="26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10" fillId="33" borderId="27" xfId="54" applyFont="1" applyFill="1" applyBorder="1" applyAlignment="1">
      <alignment horizontal="center"/>
      <protection/>
    </xf>
    <xf numFmtId="0" fontId="9" fillId="33" borderId="27" xfId="54" applyFont="1" applyFill="1" applyBorder="1" applyAlignment="1">
      <alignment horizontal="center"/>
      <protection/>
    </xf>
    <xf numFmtId="0" fontId="10" fillId="33" borderId="13" xfId="54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2" fillId="33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 horizontal="center"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33" borderId="39" xfId="54" applyFont="1" applyFill="1" applyBorder="1" applyAlignment="1">
      <alignment horizontal="center"/>
      <protection/>
    </xf>
    <xf numFmtId="0" fontId="10" fillId="33" borderId="40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Hoja2" xfId="50"/>
    <cellStyle name="Currency" xfId="51"/>
    <cellStyle name="Currency [0]" xfId="52"/>
    <cellStyle name="Neutral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129"/>
          <c:w val="0.660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'gkm80-95'!$A$4:$A$24</c:f>
              <c:numCache/>
            </c:numRef>
          </c:cat>
          <c:val>
            <c:numRef>
              <c:f>'gkm80-95'!$B$4:$B$24</c:f>
              <c:numCache/>
            </c:numRef>
          </c:val>
          <c:smooth val="0"/>
        </c:ser>
        <c:marker val="1"/>
        <c:axId val="36285750"/>
        <c:axId val="58136295"/>
      </c:lineChart>
      <c:catAx>
        <c:axId val="3628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(15-35)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136295"/>
        <c:crosses val="autoZero"/>
        <c:auto val="1"/>
        <c:lblOffset val="100"/>
        <c:tickLblSkip val="2"/>
        <c:noMultiLvlLbl val="0"/>
      </c:catAx>
      <c:valAx>
        <c:axId val="58136295"/>
        <c:scaling>
          <c:orientation val="minMax"/>
          <c:max val="1.7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285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01025"/>
          <c:w val="0.22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13"/>
          <c:w val="0.66775"/>
          <c:h val="0.74725"/>
        </c:manualLayout>
      </c:layout>
      <c:lineChart>
        <c:grouping val="standard"/>
        <c:varyColors val="0"/>
        <c:ser>
          <c:idx val="2"/>
          <c:order val="0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'gkm80-95'!$A$4:$A$106</c:f>
              <c:numCache/>
            </c:numRef>
          </c:cat>
          <c:val>
            <c:numRef>
              <c:f>'gkm80-95'!$C$4:$C$106</c:f>
              <c:numCache/>
            </c:numRef>
          </c:val>
          <c:smooth val="0"/>
        </c:ser>
        <c:marker val="1"/>
        <c:axId val="53464608"/>
        <c:axId val="11419425"/>
      </c:lineChart>
      <c:catAx>
        <c:axId val="5346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19425"/>
        <c:crosses val="autoZero"/>
        <c:auto val="1"/>
        <c:lblOffset val="100"/>
        <c:tickLblSkip val="11"/>
        <c:noMultiLvlLbl val="0"/>
      </c:catAx>
      <c:valAx>
        <c:axId val="1141942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 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6460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25"/>
          <c:y val="0.01025"/>
          <c:w val="0.22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13325"/>
          <c:w val="0.666"/>
          <c:h val="0.7445"/>
        </c:manualLayout>
      </c:layout>
      <c:lineChart>
        <c:grouping val="standard"/>
        <c:varyColors val="0"/>
        <c:ser>
          <c:idx val="2"/>
          <c:order val="0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'gkm80-95'!$C$4:$C$39</c:f>
              <c:numCache/>
            </c:numRef>
          </c:val>
          <c:smooth val="0"/>
        </c:ser>
        <c:marker val="1"/>
        <c:axId val="35665962"/>
        <c:axId val="52558203"/>
      </c:lineChart>
      <c:catAx>
        <c:axId val="3566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Adina (15-50)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8203"/>
        <c:crosses val="autoZero"/>
        <c:auto val="1"/>
        <c:lblOffset val="100"/>
        <c:tickLblSkip val="3"/>
        <c:noMultiLvlLbl val="0"/>
      </c:catAx>
      <c:valAx>
        <c:axId val="5255820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qx  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65962"/>
        <c:crossesAt val="1"/>
        <c:crossBetween val="between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65"/>
          <c:y val="0.01025"/>
          <c:w val="0.228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275"/>
          <c:w val="0.891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'gkm80-95'!$A$4:$A$109</c:f>
              <c:numCache/>
            </c:numRef>
          </c:cat>
          <c:val>
            <c:numRef>
              <c:f>'gkm80-95'!$B$4:$B$109</c:f>
              <c:numCache/>
            </c:numRef>
          </c:val>
          <c:smooth val="0"/>
        </c:ser>
        <c:ser>
          <c:idx val="1"/>
          <c:order val="1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'gkm80-95'!$A$4:$A$109</c:f>
              <c:numCache/>
            </c:numRef>
          </c:cat>
          <c:val>
            <c:numRef>
              <c:f>'gkm80-95'!$C$4:$C$109</c:f>
              <c:numCache/>
            </c:numRef>
          </c:val>
          <c:smooth val="0"/>
        </c:ser>
        <c:marker val="1"/>
        <c:axId val="3261780"/>
        <c:axId val="29356021"/>
      </c:lineChart>
      <c:catAx>
        <c:axId val="3261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56021"/>
        <c:crosses val="autoZero"/>
        <c:auto val="1"/>
        <c:lblOffset val="100"/>
        <c:tickLblSkip val="7"/>
        <c:noMultiLvlLbl val="0"/>
      </c:catAx>
      <c:valAx>
        <c:axId val="2935602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17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275"/>
          <c:y val="0.01025"/>
          <c:w val="0.39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12775"/>
          <c:w val="0.902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'gkm80-95'!$B$4:$B$39</c:f>
              <c:numCache/>
            </c:numRef>
          </c:val>
          <c:smooth val="0"/>
        </c:ser>
        <c:ser>
          <c:idx val="1"/>
          <c:order val="1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'gkm80-95'!$C$4:$C$39</c:f>
              <c:numCache/>
            </c:numRef>
          </c:val>
          <c:smooth val="0"/>
        </c:ser>
        <c:marker val="1"/>
        <c:axId val="62877598"/>
        <c:axId val="29027471"/>
      </c:lineChart>
      <c:catAx>
        <c:axId val="6287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adina (15-50)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27471"/>
        <c:crosses val="autoZero"/>
        <c:auto val="1"/>
        <c:lblOffset val="100"/>
        <c:tickLblSkip val="3"/>
        <c:noMultiLvlLbl val="0"/>
      </c:catAx>
      <c:valAx>
        <c:axId val="2902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775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25"/>
          <c:y val="0.01025"/>
          <c:w val="0.39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3975"/>
          <c:w val="0.891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'gkf80-95'!$B$3</c:f>
              <c:strCache>
                <c:ptCount val="1"/>
                <c:pt idx="0">
                  <c:v>GKF-80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'gkf80-95'!$A$4:$A$54</c:f>
              <c:numCache/>
            </c:numRef>
          </c:cat>
          <c:val>
            <c:numRef>
              <c:f>'gkf80-95'!$B$4:$B$54</c:f>
              <c:numCache/>
            </c:numRef>
          </c:val>
          <c:smooth val="0"/>
        </c:ser>
        <c:ser>
          <c:idx val="1"/>
          <c:order val="1"/>
          <c:tx>
            <c:strRef>
              <c:f>'gkf80-95'!$C$3</c:f>
              <c:strCache>
                <c:ptCount val="1"/>
                <c:pt idx="0">
                  <c:v>GKF-95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'gkf80-95'!$A$4:$A$54</c:f>
              <c:numCache/>
            </c:numRef>
          </c:cat>
          <c:val>
            <c:numRef>
              <c:f>'gkf80-95'!$C$4:$C$54</c:f>
              <c:numCache/>
            </c:numRef>
          </c:val>
          <c:smooth val="0"/>
        </c:ser>
        <c:marker val="1"/>
        <c:axId val="59920648"/>
        <c:axId val="2414921"/>
      </c:lineChart>
      <c:catAx>
        <c:axId val="5992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(15-65)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14921"/>
        <c:crosses val="autoZero"/>
        <c:auto val="1"/>
        <c:lblOffset val="100"/>
        <c:tickLblSkip val="3"/>
        <c:noMultiLvlLbl val="0"/>
      </c:catAx>
      <c:valAx>
        <c:axId val="241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920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01075"/>
          <c:w val="0.41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075"/>
          <c:w val="0.891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'gkf80-95'!$B$3</c:f>
              <c:strCache>
                <c:ptCount val="1"/>
                <c:pt idx="0">
                  <c:v>GKF-80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'gkf80-95'!$A$4:$A$115</c:f>
              <c:numCache/>
            </c:numRef>
          </c:cat>
          <c:val>
            <c:numRef>
              <c:f>'gkf80-95'!$B$4:$B$115</c:f>
              <c:numCache/>
            </c:numRef>
          </c:val>
          <c:smooth val="0"/>
        </c:ser>
        <c:ser>
          <c:idx val="1"/>
          <c:order val="1"/>
          <c:tx>
            <c:strRef>
              <c:f>'gkf80-95'!$C$3</c:f>
              <c:strCache>
                <c:ptCount val="1"/>
                <c:pt idx="0">
                  <c:v>GKF-95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'gkf80-95'!$A$4:$A$115</c:f>
              <c:numCache/>
            </c:numRef>
          </c:cat>
          <c:val>
            <c:numRef>
              <c:f>'gkf80-95'!$C$4:$C$115</c:f>
              <c:numCache/>
            </c:numRef>
          </c:val>
          <c:smooth val="0"/>
        </c:ser>
        <c:marker val="1"/>
        <c:axId val="21734290"/>
        <c:axId val="61390883"/>
      </c:lineChart>
      <c:catAx>
        <c:axId val="21734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390883"/>
        <c:crosses val="autoZero"/>
        <c:auto val="1"/>
        <c:lblOffset val="100"/>
        <c:tickLblSkip val="9"/>
        <c:noMultiLvlLbl val="0"/>
      </c:catAx>
      <c:valAx>
        <c:axId val="6139088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34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35"/>
          <c:y val="0.01075"/>
          <c:w val="0.4152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6"/>
        <xdr:cNvGraphicFramePr/>
      </xdr:nvGraphicFramePr>
      <xdr:xfrm>
        <a:off x="4276725" y="7820025"/>
        <a:ext cx="5334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28575</xdr:colOff>
      <xdr:row>18</xdr:row>
      <xdr:rowOff>19050</xdr:rowOff>
    </xdr:to>
    <xdr:graphicFrame>
      <xdr:nvGraphicFramePr>
        <xdr:cNvPr id="2" name="Chart 7"/>
        <xdr:cNvGraphicFramePr/>
      </xdr:nvGraphicFramePr>
      <xdr:xfrm>
        <a:off x="4267200" y="581025"/>
        <a:ext cx="53625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9</xdr:col>
      <xdr:colOff>38100</xdr:colOff>
      <xdr:row>37</xdr:row>
      <xdr:rowOff>28575</xdr:rowOff>
    </xdr:to>
    <xdr:graphicFrame>
      <xdr:nvGraphicFramePr>
        <xdr:cNvPr id="3" name="Chart 8"/>
        <xdr:cNvGraphicFramePr/>
      </xdr:nvGraphicFramePr>
      <xdr:xfrm>
        <a:off x="4267200" y="4200525"/>
        <a:ext cx="53721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16</xdr:col>
      <xdr:colOff>0</xdr:colOff>
      <xdr:row>36</xdr:row>
      <xdr:rowOff>180975</xdr:rowOff>
    </xdr:to>
    <xdr:graphicFrame>
      <xdr:nvGraphicFramePr>
        <xdr:cNvPr id="4" name="Chart 11"/>
        <xdr:cNvGraphicFramePr/>
      </xdr:nvGraphicFramePr>
      <xdr:xfrm>
        <a:off x="11734800" y="4200525"/>
        <a:ext cx="5334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</xdr:row>
      <xdr:rowOff>9525</xdr:rowOff>
    </xdr:from>
    <xdr:to>
      <xdr:col>16</xdr:col>
      <xdr:colOff>0</xdr:colOff>
      <xdr:row>18</xdr:row>
      <xdr:rowOff>0</xdr:rowOff>
    </xdr:to>
    <xdr:graphicFrame>
      <xdr:nvGraphicFramePr>
        <xdr:cNvPr id="5" name="Chart 13"/>
        <xdr:cNvGraphicFramePr/>
      </xdr:nvGraphicFramePr>
      <xdr:xfrm>
        <a:off x="11734800" y="590550"/>
        <a:ext cx="53340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19</xdr:row>
      <xdr:rowOff>19050</xdr:rowOff>
    </xdr:to>
    <xdr:graphicFrame>
      <xdr:nvGraphicFramePr>
        <xdr:cNvPr id="1" name="Chart 10"/>
        <xdr:cNvGraphicFramePr/>
      </xdr:nvGraphicFramePr>
      <xdr:xfrm>
        <a:off x="4267200" y="762000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9</xdr:col>
      <xdr:colOff>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4267200" y="4210050"/>
        <a:ext cx="5334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19" sqref="B19"/>
    </sheetView>
  </sheetViews>
  <sheetFormatPr defaultColWidth="11.19921875" defaultRowHeight="14.25"/>
  <cols>
    <col min="1" max="1" width="12.5" style="0" customWidth="1"/>
    <col min="3" max="3" width="13.19921875" style="0" customWidth="1"/>
    <col min="4" max="4" width="14.3984375" style="0" customWidth="1"/>
    <col min="5" max="5" width="12.59765625" style="0" customWidth="1"/>
    <col min="6" max="6" width="12" style="0" bestFit="1" customWidth="1"/>
    <col min="8" max="8" width="11.3984375" style="0" bestFit="1" customWidth="1"/>
    <col min="9" max="9" width="11.3984375" style="0" customWidth="1"/>
  </cols>
  <sheetData>
    <row r="1" spans="3:4" ht="14.25">
      <c r="C1" t="s">
        <v>42</v>
      </c>
      <c r="D1" s="68">
        <f ca="1">+TODAY()</f>
        <v>41389</v>
      </c>
    </row>
    <row r="2" ht="14.25">
      <c r="C2" s="68"/>
    </row>
    <row r="3" spans="1:10" ht="18.75">
      <c r="A3" s="80" t="s">
        <v>25</v>
      </c>
      <c r="B3" s="80" t="s">
        <v>31</v>
      </c>
      <c r="C3" s="80" t="s">
        <v>28</v>
      </c>
      <c r="D3" s="80" t="s">
        <v>29</v>
      </c>
      <c r="E3" s="81" t="s">
        <v>30</v>
      </c>
      <c r="F3" s="80" t="s">
        <v>14</v>
      </c>
      <c r="G3" s="80" t="s">
        <v>45</v>
      </c>
      <c r="H3" s="80" t="s">
        <v>48</v>
      </c>
      <c r="I3" s="93" t="s">
        <v>50</v>
      </c>
      <c r="J3" s="93" t="s">
        <v>49</v>
      </c>
    </row>
    <row r="4" spans="1:17" ht="14.25">
      <c r="A4" s="68">
        <v>23943</v>
      </c>
      <c r="B4" s="79" t="s">
        <v>32</v>
      </c>
      <c r="C4" s="88">
        <f>($D$1-A4)/365.25</f>
        <v>47.76454483230664</v>
      </c>
      <c r="D4">
        <f>+INT(($D$1-A4)/365.25)</f>
        <v>47</v>
      </c>
      <c r="E4">
        <f>+ROUND(($D$1-A4)/365.25,0)</f>
        <v>48</v>
      </c>
      <c r="F4">
        <f>+VLOOKUP(E4,'Swiss Tables '!$M$4:$O$116,IF(ADINA!B4="G",2,3))</f>
        <v>0.003393</v>
      </c>
      <c r="G4">
        <f>+VLOOKUP(E4+10,PASEM,IF(B4="G",4,5))/VLOOKUP(E4,PASEM,IF(B4="G",4,5))</f>
        <v>0.9466349840107648</v>
      </c>
      <c r="H4">
        <f>+VLOOKUP(E4,PASEM,IF(B4="G",4,5))-VLOOKUP(E4+10,PASEM,IF(B4="G",4,5))</f>
        <v>50929.53940683021</v>
      </c>
      <c r="I4">
        <f>+(VLOOKUP(E4+10,PASEM,IF(B4="G",4,5))-VLOOKUP(E4+20,PASEM,IF(B4="G",4,5)))/VLOOKUP(E4+10,PASEM,IF(B4="G",4,5))</f>
        <v>0.10904757565793388</v>
      </c>
      <c r="J4" s="95">
        <f>+G4*I4</f>
        <v>0.10322825003936091</v>
      </c>
      <c r="P4" s="92"/>
      <c r="Q4" s="94"/>
    </row>
    <row r="5" spans="1:17" ht="14.25">
      <c r="A5" s="68">
        <v>29233</v>
      </c>
      <c r="B5" s="79" t="s">
        <v>33</v>
      </c>
      <c r="C5" s="88">
        <f>($D$1-A5)/365.25</f>
        <v>33.281314168377826</v>
      </c>
      <c r="D5">
        <f>+INT(($D$1-A5)/365.25)</f>
        <v>33</v>
      </c>
      <c r="E5">
        <f>+ROUND(($D$1-A5)/365.25,0)</f>
        <v>33</v>
      </c>
      <c r="F5">
        <f>VLOOKUP(E5,'Swiss Tables '!$M$4:$O$116,IF(ADINA!B5="G",2,3),FALSE)</f>
        <v>0.000362</v>
      </c>
      <c r="G5">
        <f>+VLOOKUP(E5+10,PASEM,IF(B5="G",4,5))/VLOOKUP(E5,PASEM,IF(B5="G",4,5))</f>
        <v>0.9926470268510243</v>
      </c>
      <c r="H5">
        <f>+VLOOKUP(E5,PASEM,IF(B5="G",4,5))-VLOOKUP(E5+10,PASEM,IF(B5="G",4,5))</f>
        <v>7260.751867485582</v>
      </c>
      <c r="I5">
        <f>+(VLOOKUP(E5+10,PASEM,IF(B5="G",4,5))-VLOOKUP(E5+20,PASEM,IF(B5="G",4,5)))/VLOOKUP(E5+10,PASEM,IF(B5="G",4,5))</f>
        <v>0.020228833604439143</v>
      </c>
      <c r="J5" s="95">
        <f>+G5*I5</f>
        <v>0.020080091534110604</v>
      </c>
      <c r="P5" s="92"/>
      <c r="Q5" s="94"/>
    </row>
    <row r="6" spans="1:17" ht="23.25">
      <c r="A6" s="68">
        <v>32575</v>
      </c>
      <c r="B6" s="79" t="s">
        <v>33</v>
      </c>
      <c r="C6" s="88">
        <f>($D$1-A6)/365.25</f>
        <v>24.13141683778234</v>
      </c>
      <c r="D6">
        <f>+INT(($D$1-A6)/365.25)</f>
        <v>24</v>
      </c>
      <c r="E6">
        <f>+ROUND(($D$1-A6)/365.25,0)</f>
        <v>24</v>
      </c>
      <c r="F6">
        <f>VLOOKUP(E6,'Swiss Tables '!$M$4:$O$116,IF(ADINA!B6="G",2,3),FALSE)</f>
        <v>0.000317</v>
      </c>
      <c r="G6">
        <f>+VLOOKUP(E6+10,PASEM,IF(B6="G",4,5))/VLOOKUP(E6,PASEM,IF(B6="G",4,5))</f>
        <v>0.9969402180995851</v>
      </c>
      <c r="H6">
        <f>+VLOOKUP(E6,PASEM,IF(B6="G",4,5))-VLOOKUP(E6+10,PASEM,IF(B6="G",4,5))</f>
        <v>3029.5821057270514</v>
      </c>
      <c r="I6">
        <f>+(VLOOKUP(E6+10,PASEM,IF(B6="G",4,5))-VLOOKUP(E6+20,PASEM,IF(B6="G",4,5)))/VLOOKUP(E6+10,PASEM,IF(B6="G",4,5))</f>
        <v>0.008353923696139558</v>
      </c>
      <c r="J6" s="95">
        <f>+G6*I6</f>
        <v>0.008328362511616663</v>
      </c>
      <c r="K6" s="89" t="s">
        <v>43</v>
      </c>
      <c r="P6" s="92"/>
      <c r="Q6" s="94"/>
    </row>
    <row r="7" spans="1:17" ht="14.25">
      <c r="A7" s="68">
        <v>28632</v>
      </c>
      <c r="B7" s="79" t="s">
        <v>32</v>
      </c>
      <c r="C7" s="88">
        <f>($D$1-A7)/365.25</f>
        <v>34.926762491444215</v>
      </c>
      <c r="D7">
        <f>+INT(($D$1-A7)/365.25)</f>
        <v>34</v>
      </c>
      <c r="E7">
        <f>+ROUND(($D$1-A7)/365.25,0)</f>
        <v>35</v>
      </c>
      <c r="F7">
        <f>VLOOKUP(E7,'Swiss Tables '!$M$4:$O$116,IF(ADINA!B7="G",2,3),FALSE)</f>
        <v>0.000888</v>
      </c>
      <c r="G7">
        <f>+VLOOKUP(E7+10,PASEM,IF(B7="G",4,5))/VLOOKUP(E7,PASEM,IF(B7="G",4,5))</f>
        <v>0.9859833966831411</v>
      </c>
      <c r="H7">
        <f>+VLOOKUP(E7,PASEM,IF(B7="G",4,5))-VLOOKUP(E7+10,PASEM,IF(B7="G",4,5))</f>
        <v>13679.131150598987</v>
      </c>
      <c r="I7">
        <f>+(VLOOKUP(E7+10,PASEM,IF(B7="G",4,5))-VLOOKUP(E7+20,PASEM,IF(B7="G",4,5)))/VLOOKUP(E7+10,PASEM,IF(B7="G",4,5))</f>
        <v>0.040219879639131276</v>
      </c>
      <c r="J7" s="95">
        <f>+G7*I7</f>
        <v>0.03965613354077776</v>
      </c>
      <c r="P7" s="92"/>
      <c r="Q7" s="94"/>
    </row>
    <row r="8" spans="1:17" ht="14.25">
      <c r="A8" s="68">
        <v>30997</v>
      </c>
      <c r="B8" s="79" t="s">
        <v>32</v>
      </c>
      <c r="C8" s="88">
        <f>($D$1-A8)/365.25</f>
        <v>28.451745379876797</v>
      </c>
      <c r="D8">
        <f>+INT(($D$1-A8)/365.25)</f>
        <v>28</v>
      </c>
      <c r="E8">
        <f>+ROUND(($D$1-A8)/365.25,0)</f>
        <v>28</v>
      </c>
      <c r="F8">
        <f>VLOOKUP(E8,'Swiss Tables '!$M$4:$O$116,IF(ADINA!B8="G",2,3),FALSE)</f>
        <v>0.000807</v>
      </c>
      <c r="G8">
        <f>+VLOOKUP(E8+10,PASEM,IF(B8="G",4,5))/VLOOKUP(E8,PASEM,IF(B8="G",4,5))</f>
        <v>0.9916385776521042</v>
      </c>
      <c r="H8">
        <f>+VLOOKUP(E8,PASEM,IF(B8="G",4,5))-VLOOKUP(E8+10,PASEM,IF(B8="G",4,5))</f>
        <v>8204.809467083309</v>
      </c>
      <c r="I8">
        <f>+(VLOOKUP(E8+10,PASEM,IF(B8="G",4,5))-VLOOKUP(E8+20,PASEM,IF(B8="G",4,5)))/VLOOKUP(E8+10,PASEM,IF(B8="G",4,5))</f>
        <v>0.01922056385589739</v>
      </c>
      <c r="J8" s="95">
        <f>+G8*I8</f>
        <v>0.01905985260373353</v>
      </c>
      <c r="P8" s="92"/>
      <c r="Q8" s="94"/>
    </row>
    <row r="13" ht="27">
      <c r="C13" s="90" t="s">
        <v>44</v>
      </c>
    </row>
    <row r="16" spans="3:4" ht="14.25">
      <c r="C16" s="1" t="s">
        <v>51</v>
      </c>
      <c r="D16" s="1" t="s">
        <v>46</v>
      </c>
    </row>
    <row r="17" spans="3:4" ht="14.25">
      <c r="C17">
        <v>20</v>
      </c>
      <c r="D17">
        <f>VLOOKUP(C17,PASEM,4)</f>
        <v>987576.3396783427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9"/>
  <sheetViews>
    <sheetView zoomScalePageLayoutView="0" workbookViewId="0" topLeftCell="A1">
      <selection activeCell="B3" sqref="B3"/>
    </sheetView>
  </sheetViews>
  <sheetFormatPr defaultColWidth="11.19921875" defaultRowHeight="14.25"/>
  <sheetData>
    <row r="2" spans="2:14" ht="15.75" thickBot="1">
      <c r="B2" s="96" t="s">
        <v>16</v>
      </c>
      <c r="C2" s="97"/>
      <c r="G2" s="28" t="s">
        <v>17</v>
      </c>
      <c r="N2" s="28" t="s">
        <v>21</v>
      </c>
    </row>
    <row r="3" spans="1:3" ht="15.75" thickBot="1">
      <c r="A3" s="18" t="s">
        <v>24</v>
      </c>
      <c r="B3" s="27" t="s">
        <v>1</v>
      </c>
      <c r="C3" s="26" t="s">
        <v>5</v>
      </c>
    </row>
    <row r="4" spans="1:3" ht="15">
      <c r="A4" s="20">
        <v>15</v>
      </c>
      <c r="B4" s="8">
        <v>1.5785</v>
      </c>
      <c r="C4" s="8">
        <v>1.079</v>
      </c>
    </row>
    <row r="5" spans="1:3" ht="15">
      <c r="A5" s="20">
        <v>16</v>
      </c>
      <c r="B5" s="8">
        <v>1.5951</v>
      </c>
      <c r="C5" s="8">
        <v>1.091</v>
      </c>
    </row>
    <row r="6" spans="1:3" ht="15">
      <c r="A6" s="20">
        <v>17</v>
      </c>
      <c r="B6" s="8">
        <v>1.6006</v>
      </c>
      <c r="C6" s="8">
        <v>1.103</v>
      </c>
    </row>
    <row r="7" spans="1:3" ht="15">
      <c r="A7" s="20">
        <v>18</v>
      </c>
      <c r="B7" s="8">
        <v>1.595</v>
      </c>
      <c r="C7" s="8">
        <v>1.116</v>
      </c>
    </row>
    <row r="8" spans="1:3" ht="15">
      <c r="A8" s="20">
        <v>19</v>
      </c>
      <c r="B8" s="8">
        <v>1.5785</v>
      </c>
      <c r="C8" s="8">
        <v>1.128</v>
      </c>
    </row>
    <row r="9" spans="1:3" ht="15">
      <c r="A9" s="20">
        <v>20</v>
      </c>
      <c r="B9" s="8">
        <v>1.5503</v>
      </c>
      <c r="C9" s="8">
        <v>1.14</v>
      </c>
    </row>
    <row r="10" spans="1:3" ht="15">
      <c r="A10" s="20">
        <v>21</v>
      </c>
      <c r="B10" s="8">
        <v>1.5094</v>
      </c>
      <c r="C10" s="8">
        <v>1.152</v>
      </c>
    </row>
    <row r="11" spans="1:3" ht="15">
      <c r="A11" s="20">
        <v>22</v>
      </c>
      <c r="B11" s="8">
        <v>1.4643</v>
      </c>
      <c r="C11" s="8">
        <v>1.164</v>
      </c>
    </row>
    <row r="12" spans="1:3" ht="15">
      <c r="A12" s="20">
        <v>23</v>
      </c>
      <c r="B12" s="8">
        <v>1.4238</v>
      </c>
      <c r="C12" s="8">
        <v>1.177</v>
      </c>
    </row>
    <row r="13" spans="1:3" ht="15">
      <c r="A13" s="20">
        <v>24</v>
      </c>
      <c r="B13" s="8">
        <v>1.388</v>
      </c>
      <c r="C13" s="8">
        <v>1.189</v>
      </c>
    </row>
    <row r="14" spans="1:3" ht="15">
      <c r="A14" s="20">
        <v>25</v>
      </c>
      <c r="B14" s="8">
        <v>1.3574</v>
      </c>
      <c r="C14" s="8">
        <v>1.201</v>
      </c>
    </row>
    <row r="15" spans="1:3" ht="15">
      <c r="A15" s="20">
        <v>26</v>
      </c>
      <c r="B15" s="8">
        <v>1.3325</v>
      </c>
      <c r="C15" s="8">
        <v>1.213</v>
      </c>
    </row>
    <row r="16" spans="1:3" ht="15">
      <c r="A16" s="20">
        <v>27</v>
      </c>
      <c r="B16" s="8">
        <v>1.3137</v>
      </c>
      <c r="C16" s="8">
        <v>1.225</v>
      </c>
    </row>
    <row r="17" spans="1:3" ht="15">
      <c r="A17" s="20">
        <v>28</v>
      </c>
      <c r="B17" s="8">
        <v>1.3018</v>
      </c>
      <c r="C17" s="8">
        <v>1.238</v>
      </c>
    </row>
    <row r="18" spans="1:3" ht="15">
      <c r="A18" s="20">
        <v>29</v>
      </c>
      <c r="B18" s="8">
        <v>1.2968</v>
      </c>
      <c r="C18" s="8">
        <v>1.25</v>
      </c>
    </row>
    <row r="19" spans="1:3" ht="15">
      <c r="A19" s="20">
        <v>30</v>
      </c>
      <c r="B19" s="8">
        <v>1.2995</v>
      </c>
      <c r="C19" s="8">
        <v>1.262</v>
      </c>
    </row>
    <row r="20" spans="1:3" ht="15">
      <c r="A20" s="20">
        <v>31</v>
      </c>
      <c r="B20" s="8">
        <v>1.3104</v>
      </c>
      <c r="C20" s="8">
        <v>1.276</v>
      </c>
    </row>
    <row r="21" spans="1:14" ht="15">
      <c r="A21" s="20">
        <v>32</v>
      </c>
      <c r="B21" s="8">
        <v>1.3299</v>
      </c>
      <c r="C21" s="8">
        <v>1.299</v>
      </c>
      <c r="G21" s="28" t="s">
        <v>18</v>
      </c>
      <c r="N21" s="28" t="s">
        <v>20</v>
      </c>
    </row>
    <row r="22" spans="1:3" ht="15">
      <c r="A22" s="20">
        <v>33</v>
      </c>
      <c r="B22" s="8">
        <v>1.3586</v>
      </c>
      <c r="C22" s="8">
        <v>1.34</v>
      </c>
    </row>
    <row r="23" spans="1:3" ht="15">
      <c r="A23" s="20">
        <v>34</v>
      </c>
      <c r="B23" s="8">
        <v>1.397</v>
      </c>
      <c r="C23" s="8">
        <v>1.398</v>
      </c>
    </row>
    <row r="24" spans="1:3" ht="15">
      <c r="A24" s="20">
        <v>35</v>
      </c>
      <c r="B24" s="8">
        <v>1.4454</v>
      </c>
      <c r="C24" s="8">
        <v>1.477</v>
      </c>
    </row>
    <row r="25" spans="1:3" ht="15">
      <c r="A25" s="20">
        <v>36</v>
      </c>
      <c r="B25" s="8">
        <v>1.5045</v>
      </c>
      <c r="C25" s="8">
        <v>1.577</v>
      </c>
    </row>
    <row r="26" spans="1:3" ht="15">
      <c r="A26" s="20">
        <v>37</v>
      </c>
      <c r="B26" s="8">
        <v>1.5754</v>
      </c>
      <c r="C26" s="8">
        <v>1.7</v>
      </c>
    </row>
    <row r="27" spans="1:3" ht="15">
      <c r="A27" s="20">
        <v>38</v>
      </c>
      <c r="B27" s="8">
        <v>1.6591</v>
      </c>
      <c r="C27" s="8">
        <v>1.847</v>
      </c>
    </row>
    <row r="28" spans="1:3" ht="15">
      <c r="A28" s="20">
        <v>39</v>
      </c>
      <c r="B28" s="8">
        <v>1.7566</v>
      </c>
      <c r="C28" s="8">
        <v>2.021</v>
      </c>
    </row>
    <row r="29" spans="1:3" ht="15">
      <c r="A29" s="20">
        <v>40</v>
      </c>
      <c r="B29" s="8">
        <v>1.8694</v>
      </c>
      <c r="C29" s="8">
        <v>2.222</v>
      </c>
    </row>
    <row r="30" spans="1:3" ht="15">
      <c r="A30" s="20">
        <v>41</v>
      </c>
      <c r="B30" s="8">
        <v>1.9983</v>
      </c>
      <c r="C30" s="8">
        <v>2.452</v>
      </c>
    </row>
    <row r="31" spans="1:3" ht="15">
      <c r="A31" s="20">
        <v>42</v>
      </c>
      <c r="B31" s="8">
        <v>2.1445</v>
      </c>
      <c r="C31" s="8">
        <v>2.712</v>
      </c>
    </row>
    <row r="32" spans="1:3" ht="15">
      <c r="A32" s="20">
        <v>43</v>
      </c>
      <c r="B32" s="8">
        <v>2.3096</v>
      </c>
      <c r="C32" s="8">
        <v>3.004</v>
      </c>
    </row>
    <row r="33" spans="1:3" ht="15">
      <c r="A33" s="20">
        <v>44</v>
      </c>
      <c r="B33" s="8">
        <v>2.497</v>
      </c>
      <c r="C33" s="8">
        <v>3.33</v>
      </c>
    </row>
    <row r="34" spans="1:3" ht="15">
      <c r="A34" s="20">
        <v>45</v>
      </c>
      <c r="B34" s="8">
        <v>2.7107</v>
      </c>
      <c r="C34" s="8">
        <v>3.691</v>
      </c>
    </row>
    <row r="35" spans="1:3" ht="15">
      <c r="A35" s="20">
        <v>46</v>
      </c>
      <c r="B35" s="8">
        <v>2.9545</v>
      </c>
      <c r="C35" s="8">
        <v>4.089</v>
      </c>
    </row>
    <row r="36" spans="1:3" ht="15">
      <c r="A36" s="20">
        <v>47</v>
      </c>
      <c r="B36" s="8">
        <v>3.2325</v>
      </c>
      <c r="C36" s="8">
        <v>4.524</v>
      </c>
    </row>
    <row r="37" spans="1:3" ht="15">
      <c r="A37" s="20">
        <v>48</v>
      </c>
      <c r="B37" s="8">
        <v>3.5482</v>
      </c>
      <c r="C37" s="8">
        <v>5</v>
      </c>
    </row>
    <row r="38" spans="1:3" ht="15">
      <c r="A38" s="20">
        <v>49</v>
      </c>
      <c r="B38" s="8">
        <v>3.9057</v>
      </c>
      <c r="C38" s="8">
        <v>5.516</v>
      </c>
    </row>
    <row r="39" spans="1:3" ht="15">
      <c r="A39" s="20">
        <v>50</v>
      </c>
      <c r="B39" s="8">
        <v>4.3087</v>
      </c>
      <c r="C39" s="8">
        <v>6.094</v>
      </c>
    </row>
    <row r="40" spans="1:7" ht="15">
      <c r="A40" s="20">
        <v>51</v>
      </c>
      <c r="B40" s="8">
        <v>4.7606</v>
      </c>
      <c r="C40" s="8">
        <v>6.706</v>
      </c>
      <c r="G40" s="28" t="s">
        <v>19</v>
      </c>
    </row>
    <row r="41" spans="1:3" ht="15">
      <c r="A41" s="20">
        <v>52</v>
      </c>
      <c r="B41" s="8">
        <v>5.2655</v>
      </c>
      <c r="C41" s="8">
        <v>7.382</v>
      </c>
    </row>
    <row r="42" spans="1:3" ht="15">
      <c r="A42" s="20">
        <v>53</v>
      </c>
      <c r="B42" s="8">
        <v>5.8269</v>
      </c>
      <c r="C42" s="8">
        <v>8.13</v>
      </c>
    </row>
    <row r="43" spans="1:3" ht="15">
      <c r="A43" s="20">
        <v>54</v>
      </c>
      <c r="B43" s="8">
        <v>6.4474</v>
      </c>
      <c r="C43" s="8">
        <v>8.958</v>
      </c>
    </row>
    <row r="44" spans="1:3" ht="15">
      <c r="A44" s="20">
        <v>55</v>
      </c>
      <c r="B44" s="8">
        <v>7.1294</v>
      </c>
      <c r="C44" s="8">
        <v>9.872</v>
      </c>
    </row>
    <row r="45" spans="1:3" ht="15">
      <c r="A45" s="20">
        <v>56</v>
      </c>
      <c r="B45" s="8">
        <v>7.8756</v>
      </c>
      <c r="C45" s="8">
        <v>10.882</v>
      </c>
    </row>
    <row r="46" spans="1:3" ht="15">
      <c r="A46" s="20">
        <v>57</v>
      </c>
      <c r="B46" s="8">
        <v>8.6884</v>
      </c>
      <c r="C46" s="8">
        <v>11.998</v>
      </c>
    </row>
    <row r="47" spans="1:3" ht="15">
      <c r="A47" s="20">
        <v>58</v>
      </c>
      <c r="B47" s="8">
        <v>9.5704</v>
      </c>
      <c r="C47" s="8">
        <v>13.231</v>
      </c>
    </row>
    <row r="48" spans="1:3" ht="15">
      <c r="A48" s="20">
        <v>59</v>
      </c>
      <c r="B48" s="8">
        <v>10.5241</v>
      </c>
      <c r="C48" s="8">
        <v>14.591</v>
      </c>
    </row>
    <row r="49" spans="1:3" ht="15">
      <c r="A49" s="20">
        <v>60</v>
      </c>
      <c r="B49" s="8">
        <v>11.5521</v>
      </c>
      <c r="C49" s="8">
        <v>16.093</v>
      </c>
    </row>
    <row r="50" spans="1:3" ht="15">
      <c r="A50" s="20">
        <v>61</v>
      </c>
      <c r="B50" s="8">
        <v>12.6571</v>
      </c>
      <c r="C50" s="8">
        <v>17.749</v>
      </c>
    </row>
    <row r="51" spans="1:3" ht="15">
      <c r="A51" s="20">
        <v>62</v>
      </c>
      <c r="B51" s="8">
        <v>13.8417</v>
      </c>
      <c r="C51" s="8">
        <v>19.575</v>
      </c>
    </row>
    <row r="52" spans="1:3" ht="15">
      <c r="A52" s="20">
        <v>63</v>
      </c>
      <c r="B52" s="8">
        <v>15.1083</v>
      </c>
      <c r="C52" s="8">
        <v>21.587</v>
      </c>
    </row>
    <row r="53" spans="1:3" ht="15">
      <c r="A53" s="20">
        <v>64</v>
      </c>
      <c r="B53" s="8">
        <v>16.4598</v>
      </c>
      <c r="C53" s="8">
        <v>23.803</v>
      </c>
    </row>
    <row r="54" spans="1:3" ht="15">
      <c r="A54" s="20">
        <v>65</v>
      </c>
      <c r="B54" s="8">
        <v>18.0706</v>
      </c>
      <c r="C54" s="8">
        <v>26.242</v>
      </c>
    </row>
    <row r="55" spans="1:3" ht="15">
      <c r="A55" s="20">
        <v>66</v>
      </c>
      <c r="B55" s="8">
        <v>20.0313</v>
      </c>
      <c r="C55" s="8">
        <v>28.925</v>
      </c>
    </row>
    <row r="56" spans="1:3" ht="15">
      <c r="A56" s="20">
        <v>67</v>
      </c>
      <c r="B56" s="8">
        <v>22.3416</v>
      </c>
      <c r="C56" s="8">
        <v>31.873</v>
      </c>
    </row>
    <row r="57" spans="1:3" ht="15">
      <c r="A57" s="20">
        <v>68</v>
      </c>
      <c r="B57" s="8">
        <v>25.0018</v>
      </c>
      <c r="C57" s="8">
        <v>35.111</v>
      </c>
    </row>
    <row r="58" spans="1:3" ht="15">
      <c r="A58" s="20">
        <v>69</v>
      </c>
      <c r="B58" s="8">
        <v>28.0117</v>
      </c>
      <c r="C58" s="8">
        <v>38.662</v>
      </c>
    </row>
    <row r="59" spans="1:3" ht="15">
      <c r="A59" s="20">
        <v>70</v>
      </c>
      <c r="B59" s="8">
        <v>31.3714</v>
      </c>
      <c r="C59" s="8">
        <v>42.555</v>
      </c>
    </row>
    <row r="60" spans="1:3" ht="15">
      <c r="A60" s="20">
        <v>71</v>
      </c>
      <c r="B60" s="8">
        <v>35.0808</v>
      </c>
      <c r="C60" s="8">
        <v>46.816</v>
      </c>
    </row>
    <row r="61" spans="1:3" ht="15">
      <c r="A61" s="20">
        <v>72</v>
      </c>
      <c r="B61" s="8">
        <v>39.14</v>
      </c>
      <c r="C61" s="8">
        <v>51.476</v>
      </c>
    </row>
    <row r="62" spans="1:3" ht="15">
      <c r="A62" s="20">
        <v>73</v>
      </c>
      <c r="B62" s="8">
        <v>43.549</v>
      </c>
      <c r="C62" s="8">
        <v>56.564</v>
      </c>
    </row>
    <row r="63" spans="1:3" ht="15">
      <c r="A63" s="20">
        <v>74</v>
      </c>
      <c r="B63" s="8">
        <v>48.3078</v>
      </c>
      <c r="C63" s="8">
        <v>62.113</v>
      </c>
    </row>
    <row r="64" spans="1:3" ht="15">
      <c r="A64" s="20">
        <v>75</v>
      </c>
      <c r="B64" s="8">
        <v>53.4163</v>
      </c>
      <c r="C64" s="8">
        <v>68.153</v>
      </c>
    </row>
    <row r="65" spans="1:3" ht="15">
      <c r="A65" s="20">
        <v>76</v>
      </c>
      <c r="B65" s="8">
        <v>58.8745</v>
      </c>
      <c r="C65" s="8">
        <v>74.718</v>
      </c>
    </row>
    <row r="66" spans="1:3" ht="15">
      <c r="A66" s="20">
        <v>77</v>
      </c>
      <c r="B66" s="8">
        <v>64.6826</v>
      </c>
      <c r="C66" s="8">
        <v>81.839</v>
      </c>
    </row>
    <row r="67" spans="1:3" ht="15">
      <c r="A67" s="20">
        <v>78</v>
      </c>
      <c r="B67" s="8">
        <v>70.8404</v>
      </c>
      <c r="C67" s="8">
        <v>89.548</v>
      </c>
    </row>
    <row r="68" spans="1:3" ht="15">
      <c r="A68" s="20">
        <v>79</v>
      </c>
      <c r="B68" s="8">
        <v>77.348</v>
      </c>
      <c r="C68" s="8">
        <v>97.876</v>
      </c>
    </row>
    <row r="69" spans="1:3" ht="15">
      <c r="A69" s="20">
        <v>80</v>
      </c>
      <c r="B69" s="8">
        <v>84.2053</v>
      </c>
      <c r="C69" s="8">
        <v>106.85</v>
      </c>
    </row>
    <row r="70" spans="1:3" ht="15">
      <c r="A70" s="20">
        <v>81</v>
      </c>
      <c r="B70" s="8">
        <v>91.4124</v>
      </c>
      <c r="C70" s="8">
        <v>116.496</v>
      </c>
    </row>
    <row r="71" spans="1:3" ht="15">
      <c r="A71" s="20">
        <v>82</v>
      </c>
      <c r="B71" s="8">
        <v>98.9693</v>
      </c>
      <c r="C71" s="8">
        <v>126.836</v>
      </c>
    </row>
    <row r="72" spans="1:3" ht="15">
      <c r="A72" s="20">
        <v>83</v>
      </c>
      <c r="B72" s="8">
        <v>106.876</v>
      </c>
      <c r="C72" s="8">
        <v>137.888</v>
      </c>
    </row>
    <row r="73" spans="1:3" ht="15">
      <c r="A73" s="20">
        <v>84</v>
      </c>
      <c r="B73" s="8">
        <v>115.1324</v>
      </c>
      <c r="C73" s="8">
        <v>149.663</v>
      </c>
    </row>
    <row r="74" spans="1:3" ht="15">
      <c r="A74" s="20">
        <v>85</v>
      </c>
      <c r="B74" s="8">
        <v>123.7386</v>
      </c>
      <c r="C74" s="8">
        <v>162.167</v>
      </c>
    </row>
    <row r="75" spans="1:3" ht="15">
      <c r="A75" s="20">
        <v>86</v>
      </c>
      <c r="B75" s="8">
        <v>132.6945</v>
      </c>
      <c r="C75" s="8">
        <v>175.397</v>
      </c>
    </row>
    <row r="76" spans="1:3" ht="15">
      <c r="A76" s="20">
        <v>87</v>
      </c>
      <c r="B76" s="8">
        <v>142.0002</v>
      </c>
      <c r="C76" s="8">
        <v>189.343</v>
      </c>
    </row>
    <row r="77" spans="1:3" ht="15">
      <c r="A77" s="20">
        <v>88</v>
      </c>
      <c r="B77" s="8">
        <v>151.6557</v>
      </c>
      <c r="C77" s="8">
        <v>203.986</v>
      </c>
    </row>
    <row r="78" spans="1:3" ht="15">
      <c r="A78" s="20">
        <v>89</v>
      </c>
      <c r="B78" s="8">
        <v>161.6609</v>
      </c>
      <c r="C78" s="8">
        <v>219.296</v>
      </c>
    </row>
    <row r="79" spans="1:3" ht="15">
      <c r="A79" s="20">
        <v>90</v>
      </c>
      <c r="B79" s="8">
        <v>172.016</v>
      </c>
      <c r="C79" s="8">
        <v>235.235</v>
      </c>
    </row>
    <row r="80" spans="1:3" ht="15">
      <c r="A80" s="20">
        <v>91</v>
      </c>
      <c r="B80" s="8">
        <v>182.7207</v>
      </c>
      <c r="C80" s="8">
        <v>251.753</v>
      </c>
    </row>
    <row r="81" spans="1:3" ht="15">
      <c r="A81" s="20">
        <v>92</v>
      </c>
      <c r="B81" s="8">
        <v>193.7753</v>
      </c>
      <c r="C81" s="8">
        <v>268.791</v>
      </c>
    </row>
    <row r="82" spans="1:3" ht="15">
      <c r="A82" s="20">
        <v>93</v>
      </c>
      <c r="B82" s="8">
        <v>205.1796</v>
      </c>
      <c r="C82" s="8">
        <v>286.281</v>
      </c>
    </row>
    <row r="83" spans="1:3" ht="15">
      <c r="A83" s="20">
        <v>94</v>
      </c>
      <c r="B83" s="8">
        <v>216.9337</v>
      </c>
      <c r="C83" s="8">
        <v>304.144</v>
      </c>
    </row>
    <row r="84" spans="1:3" ht="15">
      <c r="A84" s="20">
        <v>95</v>
      </c>
      <c r="B84" s="8">
        <v>229.0375</v>
      </c>
      <c r="C84" s="8">
        <v>322.298</v>
      </c>
    </row>
    <row r="85" spans="1:3" ht="15">
      <c r="A85" s="20">
        <v>96</v>
      </c>
      <c r="B85" s="8">
        <v>241.4911</v>
      </c>
      <c r="C85" s="8">
        <v>340.651</v>
      </c>
    </row>
    <row r="86" spans="1:3" ht="15">
      <c r="A86" s="20">
        <v>97</v>
      </c>
      <c r="B86" s="8">
        <v>254.2945</v>
      </c>
      <c r="C86" s="8">
        <v>359.109</v>
      </c>
    </row>
    <row r="87" spans="1:3" ht="15">
      <c r="A87" s="20">
        <v>98</v>
      </c>
      <c r="B87" s="8">
        <v>267.4477</v>
      </c>
      <c r="C87" s="8">
        <v>377.576</v>
      </c>
    </row>
    <row r="88" spans="1:3" ht="15">
      <c r="A88" s="20">
        <v>99</v>
      </c>
      <c r="B88" s="8">
        <v>280.9506</v>
      </c>
      <c r="C88" s="8">
        <v>395.955</v>
      </c>
    </row>
    <row r="89" spans="1:3" ht="15">
      <c r="A89" s="20">
        <v>100</v>
      </c>
      <c r="B89" s="8">
        <v>294.8032</v>
      </c>
      <c r="C89" s="8">
        <v>414.15</v>
      </c>
    </row>
    <row r="90" spans="1:3" ht="15">
      <c r="A90" s="20">
        <v>101</v>
      </c>
      <c r="B90" s="8">
        <v>309.0057</v>
      </c>
      <c r="C90" s="8">
        <v>432.072</v>
      </c>
    </row>
    <row r="91" spans="1:3" ht="15">
      <c r="A91" s="20">
        <v>102</v>
      </c>
      <c r="B91" s="8">
        <v>323.5579</v>
      </c>
      <c r="C91" s="8">
        <v>449.633</v>
      </c>
    </row>
    <row r="92" spans="1:3" ht="15">
      <c r="A92" s="20">
        <v>103</v>
      </c>
      <c r="B92" s="8">
        <v>338.4599</v>
      </c>
      <c r="C92" s="8">
        <v>466.757</v>
      </c>
    </row>
    <row r="93" spans="1:3" ht="15">
      <c r="A93" s="20">
        <v>104</v>
      </c>
      <c r="B93" s="8">
        <v>353.7116</v>
      </c>
      <c r="C93" s="8">
        <v>483.372</v>
      </c>
    </row>
    <row r="94" spans="1:3" ht="15">
      <c r="A94" s="20">
        <v>105</v>
      </c>
      <c r="B94" s="8">
        <v>369.3131</v>
      </c>
      <c r="C94" s="8">
        <v>499.417</v>
      </c>
    </row>
    <row r="95" spans="1:3" ht="15">
      <c r="A95" s="20">
        <v>106</v>
      </c>
      <c r="B95" s="8">
        <v>385.2644</v>
      </c>
      <c r="C95" s="8">
        <v>514.842</v>
      </c>
    </row>
    <row r="96" spans="1:3" ht="15">
      <c r="A96" s="20">
        <v>107</v>
      </c>
      <c r="B96" s="8">
        <v>401.5655</v>
      </c>
      <c r="C96" s="8">
        <v>529.606</v>
      </c>
    </row>
    <row r="97" spans="1:3" ht="15">
      <c r="A97" s="20">
        <v>108</v>
      </c>
      <c r="B97" s="8">
        <v>418.2163</v>
      </c>
      <c r="C97" s="8">
        <v>543.677</v>
      </c>
    </row>
    <row r="98" spans="1:3" ht="15">
      <c r="A98" s="20">
        <v>109</v>
      </c>
      <c r="B98" s="8">
        <v>435.2169</v>
      </c>
      <c r="C98" s="8">
        <v>557.036</v>
      </c>
    </row>
    <row r="99" spans="1:3" ht="15">
      <c r="A99" s="20">
        <v>110</v>
      </c>
      <c r="B99" s="8">
        <v>452.5672</v>
      </c>
      <c r="C99" s="8">
        <v>569.668</v>
      </c>
    </row>
    <row r="100" spans="1:3" ht="15">
      <c r="A100" s="20">
        <v>111</v>
      </c>
      <c r="B100" s="8">
        <v>470.2673</v>
      </c>
      <c r="C100" s="8">
        <v>581.572</v>
      </c>
    </row>
    <row r="101" spans="1:3" ht="15">
      <c r="A101" s="20">
        <v>112</v>
      </c>
      <c r="B101" s="8">
        <v>488.3172</v>
      </c>
      <c r="C101" s="8">
        <v>592.752</v>
      </c>
    </row>
    <row r="102" spans="1:3" ht="15">
      <c r="A102" s="20">
        <v>113</v>
      </c>
      <c r="B102" s="8">
        <v>506.7169</v>
      </c>
      <c r="C102" s="8">
        <v>603.217</v>
      </c>
    </row>
    <row r="103" spans="1:3" ht="15">
      <c r="A103" s="20">
        <v>114</v>
      </c>
      <c r="B103" s="8">
        <v>525.4663</v>
      </c>
      <c r="C103" s="8">
        <v>612.985</v>
      </c>
    </row>
    <row r="104" spans="1:3" ht="15">
      <c r="A104" s="20">
        <v>115</v>
      </c>
      <c r="B104" s="8">
        <v>544.5654</v>
      </c>
      <c r="C104" s="8">
        <v>622.077</v>
      </c>
    </row>
    <row r="105" spans="1:3" ht="15">
      <c r="A105" s="20">
        <v>116</v>
      </c>
      <c r="B105" s="8">
        <v>564.0144</v>
      </c>
      <c r="C105" s="8">
        <v>630.517</v>
      </c>
    </row>
    <row r="106" spans="1:3" ht="15.75" thickBot="1">
      <c r="A106" s="20">
        <v>117</v>
      </c>
      <c r="B106" s="8">
        <v>583.8131</v>
      </c>
      <c r="C106" s="11">
        <v>1000</v>
      </c>
    </row>
    <row r="107" spans="1:2" ht="15.75" thickTop="1">
      <c r="A107" s="20">
        <v>118</v>
      </c>
      <c r="B107" s="8">
        <v>603.9616</v>
      </c>
    </row>
    <row r="108" spans="1:2" ht="15">
      <c r="A108" s="20">
        <v>119</v>
      </c>
      <c r="B108" s="8">
        <v>624.4598</v>
      </c>
    </row>
    <row r="109" spans="1:2" ht="15">
      <c r="A109" s="20">
        <v>120</v>
      </c>
      <c r="B109" s="8">
        <v>1000</v>
      </c>
    </row>
  </sheetData>
  <sheetProtection/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5"/>
  <sheetViews>
    <sheetView zoomScalePageLayoutView="0" workbookViewId="0" topLeftCell="A1">
      <selection activeCell="C9" sqref="C9"/>
    </sheetView>
  </sheetViews>
  <sheetFormatPr defaultColWidth="11.19921875" defaultRowHeight="14.25"/>
  <sheetData>
    <row r="2" ht="15" thickBot="1"/>
    <row r="3" spans="1:7" ht="16.5" thickBot="1" thickTop="1">
      <c r="A3" s="5" t="s">
        <v>24</v>
      </c>
      <c r="B3" s="6" t="s">
        <v>9</v>
      </c>
      <c r="C3" s="19" t="s">
        <v>10</v>
      </c>
      <c r="G3" s="28" t="s">
        <v>22</v>
      </c>
    </row>
    <row r="4" spans="1:3" ht="14.25">
      <c r="A4" s="7">
        <v>15</v>
      </c>
      <c r="B4" s="8">
        <v>0.994</v>
      </c>
      <c r="C4" s="8">
        <v>0.2959</v>
      </c>
    </row>
    <row r="5" spans="1:3" ht="14.25">
      <c r="A5" s="7">
        <v>16</v>
      </c>
      <c r="B5" s="8">
        <v>1.006</v>
      </c>
      <c r="C5" s="8">
        <v>0.3317</v>
      </c>
    </row>
    <row r="6" spans="1:3" ht="14.25">
      <c r="A6" s="7">
        <v>17</v>
      </c>
      <c r="B6" s="8">
        <v>1.018</v>
      </c>
      <c r="C6" s="8">
        <v>0.3427</v>
      </c>
    </row>
    <row r="7" spans="1:3" ht="14.25">
      <c r="A7" s="7">
        <v>18</v>
      </c>
      <c r="B7" s="8">
        <v>1.03</v>
      </c>
      <c r="C7" s="8">
        <v>0.3392</v>
      </c>
    </row>
    <row r="8" spans="1:3" ht="14.25">
      <c r="A8" s="7">
        <v>19</v>
      </c>
      <c r="B8" s="8">
        <v>1.042</v>
      </c>
      <c r="C8" s="8">
        <v>0.3303</v>
      </c>
    </row>
    <row r="9" spans="1:3" ht="14.25">
      <c r="A9" s="7">
        <v>20</v>
      </c>
      <c r="B9" s="8">
        <v>1.055</v>
      </c>
      <c r="C9" s="8">
        <v>0.3262</v>
      </c>
    </row>
    <row r="10" spans="1:3" ht="14.25">
      <c r="A10" s="7">
        <v>21</v>
      </c>
      <c r="B10" s="8">
        <v>1.067</v>
      </c>
      <c r="C10" s="8">
        <v>0.3364</v>
      </c>
    </row>
    <row r="11" spans="1:3" ht="14.25">
      <c r="A11" s="7">
        <v>22</v>
      </c>
      <c r="B11" s="8">
        <v>1.079</v>
      </c>
      <c r="C11" s="8">
        <v>0.3613</v>
      </c>
    </row>
    <row r="12" spans="1:3" ht="14.25">
      <c r="A12" s="7">
        <v>23</v>
      </c>
      <c r="B12" s="8">
        <v>1.091</v>
      </c>
      <c r="C12" s="8">
        <v>0.391</v>
      </c>
    </row>
    <row r="13" spans="1:3" ht="14.25">
      <c r="A13" s="7">
        <v>24</v>
      </c>
      <c r="B13" s="8">
        <v>1.103</v>
      </c>
      <c r="C13" s="8">
        <v>0.4213</v>
      </c>
    </row>
    <row r="14" spans="1:3" ht="14.25">
      <c r="A14" s="7">
        <v>25</v>
      </c>
      <c r="B14" s="8">
        <v>1.116</v>
      </c>
      <c r="C14" s="8">
        <v>0.4514</v>
      </c>
    </row>
    <row r="15" spans="1:3" ht="14.25">
      <c r="A15" s="7">
        <v>26</v>
      </c>
      <c r="B15" s="8">
        <v>1.128</v>
      </c>
      <c r="C15" s="8">
        <v>0.4819</v>
      </c>
    </row>
    <row r="16" spans="1:3" ht="14.25">
      <c r="A16" s="7">
        <v>27</v>
      </c>
      <c r="B16" s="8">
        <v>1.14</v>
      </c>
      <c r="C16" s="8">
        <v>0.5129</v>
      </c>
    </row>
    <row r="17" spans="1:3" ht="14.25">
      <c r="A17" s="7">
        <v>28</v>
      </c>
      <c r="B17" s="8">
        <v>1.152</v>
      </c>
      <c r="C17" s="8">
        <v>0.5448</v>
      </c>
    </row>
    <row r="18" spans="1:3" ht="14.25">
      <c r="A18" s="7">
        <v>29</v>
      </c>
      <c r="B18" s="8">
        <v>1.164</v>
      </c>
      <c r="C18" s="8">
        <v>0.578</v>
      </c>
    </row>
    <row r="19" spans="1:3" ht="14.25">
      <c r="A19" s="7">
        <v>30</v>
      </c>
      <c r="B19" s="8">
        <v>1.177</v>
      </c>
      <c r="C19" s="8">
        <v>0.6126</v>
      </c>
    </row>
    <row r="20" spans="1:3" ht="14.25">
      <c r="A20" s="7">
        <v>31</v>
      </c>
      <c r="B20" s="8">
        <v>1.189</v>
      </c>
      <c r="C20" s="8">
        <v>0.6492</v>
      </c>
    </row>
    <row r="21" spans="1:3" ht="14.25">
      <c r="A21" s="7">
        <v>32</v>
      </c>
      <c r="B21" s="8">
        <v>1.201</v>
      </c>
      <c r="C21" s="8">
        <v>0.6877</v>
      </c>
    </row>
    <row r="22" spans="1:7" ht="15">
      <c r="A22" s="7">
        <v>33</v>
      </c>
      <c r="B22" s="8">
        <v>1.213</v>
      </c>
      <c r="C22" s="8">
        <v>0.7287</v>
      </c>
      <c r="G22" s="28" t="s">
        <v>23</v>
      </c>
    </row>
    <row r="23" spans="1:3" ht="14.25">
      <c r="A23" s="7">
        <v>34</v>
      </c>
      <c r="B23" s="8">
        <v>1.225</v>
      </c>
      <c r="C23" s="8">
        <v>0.7726</v>
      </c>
    </row>
    <row r="24" spans="1:3" ht="14.25">
      <c r="A24" s="7">
        <v>35</v>
      </c>
      <c r="B24" s="8">
        <v>1.238</v>
      </c>
      <c r="C24" s="8">
        <v>0.8193</v>
      </c>
    </row>
    <row r="25" spans="1:3" ht="14.25">
      <c r="A25" s="7">
        <v>36</v>
      </c>
      <c r="B25" s="8">
        <v>1.25</v>
      </c>
      <c r="C25" s="8">
        <v>0.8693</v>
      </c>
    </row>
    <row r="26" spans="1:3" ht="14.25">
      <c r="A26" s="7">
        <v>37</v>
      </c>
      <c r="B26" s="8">
        <v>1.262</v>
      </c>
      <c r="C26" s="8">
        <v>0.9216</v>
      </c>
    </row>
    <row r="27" spans="1:3" ht="14.25">
      <c r="A27" s="7">
        <v>38</v>
      </c>
      <c r="B27" s="8">
        <v>1.276</v>
      </c>
      <c r="C27" s="8">
        <v>0.9756</v>
      </c>
    </row>
    <row r="28" spans="1:3" ht="14.25">
      <c r="A28" s="7">
        <v>39</v>
      </c>
      <c r="B28" s="8">
        <v>1.299</v>
      </c>
      <c r="C28" s="8">
        <v>1.0304</v>
      </c>
    </row>
    <row r="29" spans="1:3" ht="14.25">
      <c r="A29" s="7">
        <v>40</v>
      </c>
      <c r="B29" s="8">
        <v>1.34</v>
      </c>
      <c r="C29" s="8">
        <v>1.085</v>
      </c>
    </row>
    <row r="30" spans="1:3" ht="14.25">
      <c r="A30" s="7">
        <v>41</v>
      </c>
      <c r="B30" s="8">
        <v>1.398</v>
      </c>
      <c r="C30" s="8">
        <v>1.1389</v>
      </c>
    </row>
    <row r="31" spans="1:3" ht="14.25">
      <c r="A31" s="7">
        <v>42</v>
      </c>
      <c r="B31" s="8">
        <v>1.477</v>
      </c>
      <c r="C31" s="8">
        <v>1.1911</v>
      </c>
    </row>
    <row r="32" spans="1:3" ht="14.25">
      <c r="A32" s="7">
        <v>43</v>
      </c>
      <c r="B32" s="8">
        <v>1.577</v>
      </c>
      <c r="C32" s="8">
        <v>1.2416</v>
      </c>
    </row>
    <row r="33" spans="1:3" ht="14.25">
      <c r="A33" s="7">
        <v>44</v>
      </c>
      <c r="B33" s="8">
        <v>1.7</v>
      </c>
      <c r="C33" s="8">
        <v>1.2937</v>
      </c>
    </row>
    <row r="34" spans="1:3" ht="14.25">
      <c r="A34" s="7">
        <v>45</v>
      </c>
      <c r="B34" s="8">
        <v>1.847</v>
      </c>
      <c r="C34" s="8">
        <v>1.3517</v>
      </c>
    </row>
    <row r="35" spans="1:3" ht="14.25">
      <c r="A35" s="7">
        <v>46</v>
      </c>
      <c r="B35" s="8">
        <v>2.021</v>
      </c>
      <c r="C35" s="8">
        <v>1.4197</v>
      </c>
    </row>
    <row r="36" spans="1:3" ht="14.25">
      <c r="A36" s="7">
        <v>47</v>
      </c>
      <c r="B36" s="8">
        <v>2.222</v>
      </c>
      <c r="C36" s="8">
        <v>1.502</v>
      </c>
    </row>
    <row r="37" spans="1:3" ht="14.25">
      <c r="A37" s="7">
        <v>48</v>
      </c>
      <c r="B37" s="8">
        <v>2.452</v>
      </c>
      <c r="C37" s="8">
        <v>1.6022</v>
      </c>
    </row>
    <row r="38" spans="1:3" ht="14.25">
      <c r="A38" s="7">
        <v>49</v>
      </c>
      <c r="B38" s="8">
        <v>2.712</v>
      </c>
      <c r="C38" s="8">
        <v>1.7249</v>
      </c>
    </row>
    <row r="39" spans="1:3" ht="14.25">
      <c r="A39" s="7">
        <v>50</v>
      </c>
      <c r="B39" s="8">
        <v>3.005</v>
      </c>
      <c r="C39" s="8">
        <v>1.8738</v>
      </c>
    </row>
    <row r="40" spans="1:3" ht="14.25">
      <c r="A40" s="7">
        <v>51</v>
      </c>
      <c r="B40" s="8">
        <v>3.331</v>
      </c>
      <c r="C40" s="8">
        <v>2.0531</v>
      </c>
    </row>
    <row r="41" spans="1:3" ht="14.25">
      <c r="A41" s="7">
        <v>52</v>
      </c>
      <c r="B41" s="8">
        <v>3.691</v>
      </c>
      <c r="C41" s="8">
        <v>2.2649</v>
      </c>
    </row>
    <row r="42" spans="1:3" ht="14.25">
      <c r="A42" s="7">
        <v>53</v>
      </c>
      <c r="B42" s="8">
        <v>4.089</v>
      </c>
      <c r="C42" s="8">
        <v>2.5056</v>
      </c>
    </row>
    <row r="43" spans="1:3" ht="14.25">
      <c r="A43" s="7">
        <v>54</v>
      </c>
      <c r="B43" s="8">
        <v>4.525</v>
      </c>
      <c r="C43" s="8">
        <v>2.7701</v>
      </c>
    </row>
    <row r="44" spans="1:3" ht="14.25">
      <c r="A44" s="7">
        <v>55</v>
      </c>
      <c r="B44" s="8">
        <v>5</v>
      </c>
      <c r="C44" s="8">
        <v>3.0534</v>
      </c>
    </row>
    <row r="45" spans="1:3" ht="14.25">
      <c r="A45" s="7">
        <v>56</v>
      </c>
      <c r="B45" s="8">
        <v>5.516</v>
      </c>
      <c r="C45" s="8">
        <v>3.3504</v>
      </c>
    </row>
    <row r="46" spans="1:3" ht="14.25">
      <c r="A46" s="7">
        <v>57</v>
      </c>
      <c r="B46" s="8">
        <v>6.094</v>
      </c>
      <c r="C46" s="8">
        <v>3.656</v>
      </c>
    </row>
    <row r="47" spans="1:3" ht="14.25">
      <c r="A47" s="7">
        <v>58</v>
      </c>
      <c r="B47" s="8">
        <v>6.706</v>
      </c>
      <c r="C47" s="8">
        <v>3.9654</v>
      </c>
    </row>
    <row r="48" spans="1:3" ht="14.25">
      <c r="A48" s="7">
        <v>59</v>
      </c>
      <c r="B48" s="8">
        <v>7.382</v>
      </c>
      <c r="C48" s="8">
        <v>4.2734</v>
      </c>
    </row>
    <row r="49" spans="1:3" ht="14.25">
      <c r="A49" s="7">
        <v>60</v>
      </c>
      <c r="B49" s="8">
        <v>8.13</v>
      </c>
      <c r="C49" s="8">
        <v>4.5752</v>
      </c>
    </row>
    <row r="50" spans="1:3" ht="14.25">
      <c r="A50" s="7">
        <v>61</v>
      </c>
      <c r="B50" s="8">
        <v>8.958</v>
      </c>
      <c r="C50" s="8">
        <v>4.8654</v>
      </c>
    </row>
    <row r="51" spans="1:3" ht="14.25">
      <c r="A51" s="7">
        <v>62</v>
      </c>
      <c r="B51" s="8">
        <v>9.872</v>
      </c>
      <c r="C51" s="8">
        <v>5.1379</v>
      </c>
    </row>
    <row r="52" spans="1:3" ht="14.25">
      <c r="A52" s="7">
        <v>63</v>
      </c>
      <c r="B52" s="8">
        <v>10.882</v>
      </c>
      <c r="C52" s="8">
        <v>5.5084</v>
      </c>
    </row>
    <row r="53" spans="1:3" ht="14.25">
      <c r="A53" s="7">
        <v>64</v>
      </c>
      <c r="B53" s="8">
        <v>11.998</v>
      </c>
      <c r="C53" s="8">
        <v>6.09</v>
      </c>
    </row>
    <row r="54" spans="1:3" ht="14.25">
      <c r="A54" s="7">
        <v>65</v>
      </c>
      <c r="B54" s="8">
        <v>13.231</v>
      </c>
      <c r="C54" s="8">
        <v>6.8875</v>
      </c>
    </row>
    <row r="55" spans="1:3" ht="14.25">
      <c r="A55" s="7">
        <v>66</v>
      </c>
      <c r="B55" s="8">
        <v>14.591</v>
      </c>
      <c r="C55" s="8">
        <v>7.9057</v>
      </c>
    </row>
    <row r="56" spans="1:3" ht="14.25">
      <c r="A56" s="7">
        <v>67</v>
      </c>
      <c r="B56" s="8">
        <v>16.093</v>
      </c>
      <c r="C56" s="8">
        <v>9.1493</v>
      </c>
    </row>
    <row r="57" spans="1:3" ht="14.25">
      <c r="A57" s="7">
        <v>68</v>
      </c>
      <c r="B57" s="8">
        <v>17.749</v>
      </c>
      <c r="C57" s="8">
        <v>10.6232</v>
      </c>
    </row>
    <row r="58" spans="1:3" ht="14.25">
      <c r="A58" s="7">
        <v>69</v>
      </c>
      <c r="B58" s="8">
        <v>19.575</v>
      </c>
      <c r="C58" s="8">
        <v>12.332</v>
      </c>
    </row>
    <row r="59" spans="1:3" ht="14.25">
      <c r="A59" s="7">
        <v>70</v>
      </c>
      <c r="B59" s="8">
        <v>21.587</v>
      </c>
      <c r="C59" s="8">
        <v>14.2806</v>
      </c>
    </row>
    <row r="60" spans="1:3" ht="14.25">
      <c r="A60" s="7">
        <v>71</v>
      </c>
      <c r="B60" s="8">
        <v>23.803</v>
      </c>
      <c r="C60" s="8">
        <v>16.4736</v>
      </c>
    </row>
    <row r="61" spans="1:3" ht="14.25">
      <c r="A61" s="7">
        <v>72</v>
      </c>
      <c r="B61" s="8">
        <v>26.242</v>
      </c>
      <c r="C61" s="8">
        <v>18.916</v>
      </c>
    </row>
    <row r="62" spans="1:3" ht="14.25">
      <c r="A62" s="7">
        <v>73</v>
      </c>
      <c r="B62" s="8">
        <v>28.925</v>
      </c>
      <c r="C62" s="8">
        <v>21.6123</v>
      </c>
    </row>
    <row r="63" spans="1:3" ht="14.25">
      <c r="A63" s="7">
        <v>74</v>
      </c>
      <c r="B63" s="8">
        <v>31.873</v>
      </c>
      <c r="C63" s="8">
        <v>24.5675</v>
      </c>
    </row>
    <row r="64" spans="1:3" ht="14.25">
      <c r="A64" s="7">
        <v>75</v>
      </c>
      <c r="B64" s="8">
        <v>35.111</v>
      </c>
      <c r="C64" s="8">
        <v>27.7862</v>
      </c>
    </row>
    <row r="65" spans="1:3" ht="14.25">
      <c r="A65" s="7">
        <v>76</v>
      </c>
      <c r="B65" s="8">
        <v>38.662</v>
      </c>
      <c r="C65" s="8">
        <v>31.2732</v>
      </c>
    </row>
    <row r="66" spans="1:3" ht="14.25">
      <c r="A66" s="7">
        <v>77</v>
      </c>
      <c r="B66" s="8">
        <v>42.555</v>
      </c>
      <c r="C66" s="8">
        <v>35.0334</v>
      </c>
    </row>
    <row r="67" spans="1:3" ht="14.25">
      <c r="A67" s="7">
        <v>78</v>
      </c>
      <c r="B67" s="8">
        <v>46.817</v>
      </c>
      <c r="C67" s="8">
        <v>39.0713</v>
      </c>
    </row>
    <row r="68" spans="1:3" ht="14.25">
      <c r="A68" s="7">
        <v>79</v>
      </c>
      <c r="B68" s="8">
        <v>51.476</v>
      </c>
      <c r="C68" s="8">
        <v>43.3919</v>
      </c>
    </row>
    <row r="69" spans="1:3" ht="14.25">
      <c r="A69" s="7">
        <v>80</v>
      </c>
      <c r="B69" s="8">
        <v>56.565</v>
      </c>
      <c r="C69" s="8">
        <v>47.9999</v>
      </c>
    </row>
    <row r="70" spans="1:3" ht="14.25">
      <c r="A70" s="7">
        <v>81</v>
      </c>
      <c r="B70" s="8">
        <v>62.113</v>
      </c>
      <c r="C70" s="8">
        <v>52.9</v>
      </c>
    </row>
    <row r="71" spans="1:3" ht="14.25">
      <c r="A71" s="7">
        <v>82</v>
      </c>
      <c r="B71" s="8">
        <v>68.153</v>
      </c>
      <c r="C71" s="8">
        <v>58.097</v>
      </c>
    </row>
    <row r="72" spans="1:3" ht="14.25">
      <c r="A72" s="7">
        <v>83</v>
      </c>
      <c r="B72" s="8">
        <v>74.718</v>
      </c>
      <c r="C72" s="8">
        <v>63.5957</v>
      </c>
    </row>
    <row r="73" spans="1:3" ht="14.25">
      <c r="A73" s="7">
        <v>84</v>
      </c>
      <c r="B73" s="8">
        <v>81.839</v>
      </c>
      <c r="C73" s="8">
        <v>69.4009</v>
      </c>
    </row>
    <row r="74" spans="1:3" ht="14.25">
      <c r="A74" s="7">
        <v>85</v>
      </c>
      <c r="B74" s="8">
        <v>89.548</v>
      </c>
      <c r="C74" s="8">
        <v>75.5172</v>
      </c>
    </row>
    <row r="75" spans="1:3" ht="14.25">
      <c r="A75" s="7">
        <v>86</v>
      </c>
      <c r="B75" s="8">
        <v>97.876</v>
      </c>
      <c r="C75" s="8">
        <v>81.9495</v>
      </c>
    </row>
    <row r="76" spans="1:3" ht="14.25">
      <c r="A76" s="7">
        <v>87</v>
      </c>
      <c r="B76" s="8">
        <v>106.85</v>
      </c>
      <c r="C76" s="8">
        <v>88.7025</v>
      </c>
    </row>
    <row r="77" spans="1:3" ht="14.25">
      <c r="A77" s="7">
        <v>88</v>
      </c>
      <c r="B77" s="8">
        <v>116.496</v>
      </c>
      <c r="C77" s="8">
        <v>95.781</v>
      </c>
    </row>
    <row r="78" spans="1:3" ht="14.25">
      <c r="A78" s="7">
        <v>89</v>
      </c>
      <c r="B78" s="8">
        <v>126.836</v>
      </c>
      <c r="C78" s="8">
        <v>103.1898</v>
      </c>
    </row>
    <row r="79" spans="1:3" ht="14.25">
      <c r="A79" s="7">
        <v>90</v>
      </c>
      <c r="B79" s="8">
        <v>137.888</v>
      </c>
      <c r="C79" s="8">
        <v>110.9336</v>
      </c>
    </row>
    <row r="80" spans="1:3" ht="14.25">
      <c r="A80" s="7">
        <v>91</v>
      </c>
      <c r="B80" s="8">
        <v>149.663</v>
      </c>
      <c r="C80" s="8">
        <v>119.0172</v>
      </c>
    </row>
    <row r="81" spans="1:3" ht="14.25">
      <c r="A81" s="7">
        <v>92</v>
      </c>
      <c r="B81" s="8">
        <v>162.167</v>
      </c>
      <c r="C81" s="8">
        <v>127.4454</v>
      </c>
    </row>
    <row r="82" spans="1:3" ht="14.25">
      <c r="A82" s="7">
        <v>93</v>
      </c>
      <c r="B82" s="8">
        <v>175.397</v>
      </c>
      <c r="C82" s="8">
        <v>136.2228</v>
      </c>
    </row>
    <row r="83" spans="1:3" ht="14.25">
      <c r="A83" s="7">
        <v>94</v>
      </c>
      <c r="B83" s="8">
        <v>189.325</v>
      </c>
      <c r="C83" s="8">
        <v>145.3544</v>
      </c>
    </row>
    <row r="84" spans="1:3" ht="14.25">
      <c r="A84" s="7">
        <v>95</v>
      </c>
      <c r="B84" s="8">
        <v>203.986</v>
      </c>
      <c r="C84" s="8">
        <v>154.8448</v>
      </c>
    </row>
    <row r="85" spans="1:3" ht="14.25">
      <c r="A85" s="7">
        <v>96</v>
      </c>
      <c r="B85" s="8">
        <v>219.296</v>
      </c>
      <c r="C85" s="8">
        <v>164.6988</v>
      </c>
    </row>
    <row r="86" spans="1:3" ht="14.25">
      <c r="A86" s="7">
        <v>97</v>
      </c>
      <c r="B86" s="8">
        <v>235.235</v>
      </c>
      <c r="C86" s="8">
        <v>174.9211</v>
      </c>
    </row>
    <row r="87" spans="1:3" ht="14.25">
      <c r="A87" s="7">
        <v>98</v>
      </c>
      <c r="B87" s="8">
        <v>251.753</v>
      </c>
      <c r="C87" s="8">
        <v>185.5166</v>
      </c>
    </row>
    <row r="88" spans="1:3" ht="14.25">
      <c r="A88" s="7">
        <v>99</v>
      </c>
      <c r="B88" s="8">
        <v>268.791</v>
      </c>
      <c r="C88" s="8">
        <v>196.49</v>
      </c>
    </row>
    <row r="89" spans="1:3" ht="14.25">
      <c r="A89" s="7">
        <v>100</v>
      </c>
      <c r="B89" s="8">
        <v>286.281</v>
      </c>
      <c r="C89" s="8">
        <v>207.8461</v>
      </c>
    </row>
    <row r="90" spans="1:3" ht="14.25">
      <c r="A90" s="7">
        <v>101</v>
      </c>
      <c r="B90" s="8">
        <v>304.144</v>
      </c>
      <c r="C90" s="8">
        <v>219.5896</v>
      </c>
    </row>
    <row r="91" spans="1:3" ht="14.25">
      <c r="A91" s="7">
        <v>102</v>
      </c>
      <c r="B91" s="8">
        <v>322.298</v>
      </c>
      <c r="C91" s="8">
        <v>231.7253</v>
      </c>
    </row>
    <row r="92" spans="1:3" ht="14.25">
      <c r="A92" s="7">
        <v>103</v>
      </c>
      <c r="B92" s="8">
        <v>340.651</v>
      </c>
      <c r="C92" s="8">
        <v>244.258</v>
      </c>
    </row>
    <row r="93" spans="1:3" ht="14.25">
      <c r="A93" s="7">
        <v>104</v>
      </c>
      <c r="B93" s="8">
        <v>359.109</v>
      </c>
      <c r="C93" s="8">
        <v>257.1923</v>
      </c>
    </row>
    <row r="94" spans="1:3" ht="14.25">
      <c r="A94" s="7">
        <v>105</v>
      </c>
      <c r="B94" s="8">
        <v>377.576</v>
      </c>
      <c r="C94" s="8">
        <v>270.5332</v>
      </c>
    </row>
    <row r="95" spans="1:3" ht="14.25">
      <c r="A95" s="7">
        <v>106</v>
      </c>
      <c r="B95" s="8">
        <v>395.955</v>
      </c>
      <c r="C95" s="8">
        <v>284.2853</v>
      </c>
    </row>
    <row r="96" spans="1:3" ht="14.25">
      <c r="A96" s="7">
        <v>107</v>
      </c>
      <c r="B96" s="8">
        <v>414.15</v>
      </c>
      <c r="C96" s="8">
        <v>298.4535</v>
      </c>
    </row>
    <row r="97" spans="1:3" ht="14.25">
      <c r="A97" s="7">
        <v>108</v>
      </c>
      <c r="B97" s="8">
        <v>432.072</v>
      </c>
      <c r="C97" s="8">
        <v>313.0424</v>
      </c>
    </row>
    <row r="98" spans="1:3" ht="14.25">
      <c r="A98" s="7">
        <v>109</v>
      </c>
      <c r="B98" s="8">
        <v>449.633</v>
      </c>
      <c r="C98" s="8">
        <v>328.0568</v>
      </c>
    </row>
    <row r="99" spans="1:3" ht="14.25">
      <c r="A99" s="7">
        <v>110</v>
      </c>
      <c r="B99" s="8">
        <v>466.757</v>
      </c>
      <c r="C99" s="8">
        <v>343.5016</v>
      </c>
    </row>
    <row r="100" spans="1:3" ht="14.25">
      <c r="A100" s="7">
        <v>111</v>
      </c>
      <c r="B100" s="8">
        <v>483.372</v>
      </c>
      <c r="C100" s="8">
        <v>359.3815</v>
      </c>
    </row>
    <row r="101" spans="1:3" ht="14.25">
      <c r="A101" s="7">
        <v>112</v>
      </c>
      <c r="B101" s="8">
        <v>499.417</v>
      </c>
      <c r="C101" s="8">
        <v>375.7011</v>
      </c>
    </row>
    <row r="102" spans="1:3" ht="14.25">
      <c r="A102" s="7">
        <v>113</v>
      </c>
      <c r="B102" s="8">
        <v>514.842</v>
      </c>
      <c r="C102" s="8">
        <v>392.4654</v>
      </c>
    </row>
    <row r="103" spans="1:3" ht="14.25">
      <c r="A103" s="7">
        <v>114</v>
      </c>
      <c r="B103" s="8">
        <v>529.606</v>
      </c>
      <c r="C103" s="8">
        <v>409.6791</v>
      </c>
    </row>
    <row r="104" spans="1:3" ht="14.25">
      <c r="A104" s="7">
        <v>115</v>
      </c>
      <c r="B104" s="8">
        <v>543.677</v>
      </c>
      <c r="C104" s="8">
        <v>427.3468</v>
      </c>
    </row>
    <row r="105" spans="1:3" ht="14.25">
      <c r="A105" s="7">
        <v>116</v>
      </c>
      <c r="B105" s="8">
        <v>557.036</v>
      </c>
      <c r="C105" s="8">
        <v>445.4735</v>
      </c>
    </row>
    <row r="106" spans="1:3" ht="14.25">
      <c r="A106" s="24">
        <v>117</v>
      </c>
      <c r="B106" s="25">
        <v>1000</v>
      </c>
      <c r="C106" s="8">
        <v>464.0639</v>
      </c>
    </row>
    <row r="107" spans="1:3" ht="14.25">
      <c r="A107" s="24">
        <v>118</v>
      </c>
      <c r="B107" s="25"/>
      <c r="C107" s="8">
        <v>483.1226</v>
      </c>
    </row>
    <row r="108" spans="1:3" ht="14.25">
      <c r="A108" s="24">
        <v>119</v>
      </c>
      <c r="B108" s="25"/>
      <c r="C108" s="8">
        <v>502.6546</v>
      </c>
    </row>
    <row r="109" spans="1:3" ht="14.25">
      <c r="A109" s="24">
        <v>120</v>
      </c>
      <c r="B109" s="25"/>
      <c r="C109" s="8">
        <v>522.6644</v>
      </c>
    </row>
    <row r="110" spans="1:3" ht="14.25">
      <c r="A110" s="24">
        <v>121</v>
      </c>
      <c r="B110" s="25"/>
      <c r="C110" s="8">
        <v>543.1571</v>
      </c>
    </row>
    <row r="111" spans="1:3" ht="14.25">
      <c r="A111" s="24">
        <v>122</v>
      </c>
      <c r="B111" s="25"/>
      <c r="C111" s="8">
        <v>564.1372</v>
      </c>
    </row>
    <row r="112" spans="1:3" ht="14.25">
      <c r="A112" s="24">
        <v>123</v>
      </c>
      <c r="B112" s="25"/>
      <c r="C112" s="8">
        <v>585.6095</v>
      </c>
    </row>
    <row r="113" spans="1:3" ht="14.25">
      <c r="A113" s="24">
        <v>124</v>
      </c>
      <c r="B113" s="25"/>
      <c r="C113" s="8">
        <v>607.5788</v>
      </c>
    </row>
    <row r="114" spans="1:3" ht="14.25">
      <c r="A114" s="24">
        <v>125</v>
      </c>
      <c r="B114" s="25"/>
      <c r="C114" s="8">
        <v>630.05</v>
      </c>
    </row>
    <row r="115" spans="1:3" ht="15" thickBot="1">
      <c r="A115" s="10">
        <v>126</v>
      </c>
      <c r="B115" s="11"/>
      <c r="C115" s="8">
        <v>1000</v>
      </c>
    </row>
    <row r="116" ht="15" thickTop="1"/>
  </sheetData>
  <sheetProtection/>
  <printOptions horizontalCentered="1" verticalCentered="1"/>
  <pageMargins left="0.75" right="0.75" top="1" bottom="1" header="0" footer="0"/>
  <pageSetup horizontalDpi="300" verticalDpi="300" orientation="portrait" paperSize="9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9"/>
  <sheetViews>
    <sheetView zoomScalePageLayoutView="0" workbookViewId="0" topLeftCell="G1">
      <selection activeCell="M4" sqref="M4:Q116"/>
    </sheetView>
  </sheetViews>
  <sheetFormatPr defaultColWidth="8.8984375" defaultRowHeight="14.25"/>
  <cols>
    <col min="1" max="1" width="8.09765625" style="4" customWidth="1"/>
    <col min="2" max="5" width="11.59765625" style="3" customWidth="1"/>
    <col min="6" max="16384" width="8.8984375" style="1" customWidth="1"/>
  </cols>
  <sheetData>
    <row r="1" spans="1:13" ht="26.25">
      <c r="A1" s="13" t="s">
        <v>8</v>
      </c>
      <c r="E1" s="3" t="s">
        <v>11</v>
      </c>
      <c r="G1" s="13" t="s">
        <v>8</v>
      </c>
      <c r="H1" s="3"/>
      <c r="I1" s="3"/>
      <c r="J1" s="3"/>
      <c r="K1" s="3"/>
      <c r="M1" s="13" t="s">
        <v>13</v>
      </c>
    </row>
    <row r="2" spans="8:11" ht="15" thickBot="1">
      <c r="H2" s="3"/>
      <c r="I2" s="3"/>
      <c r="J2" s="3"/>
      <c r="K2" s="3"/>
    </row>
    <row r="3" spans="1:17" ht="16.5" thickBot="1" thickTop="1">
      <c r="A3" s="69" t="s">
        <v>12</v>
      </c>
      <c r="B3" s="70" t="s">
        <v>4</v>
      </c>
      <c r="C3" s="70" t="s">
        <v>5</v>
      </c>
      <c r="D3" s="70" t="s">
        <v>6</v>
      </c>
      <c r="E3" s="71" t="s">
        <v>7</v>
      </c>
      <c r="G3" s="72" t="s">
        <v>24</v>
      </c>
      <c r="H3" s="73" t="s">
        <v>0</v>
      </c>
      <c r="I3" s="73" t="s">
        <v>1</v>
      </c>
      <c r="J3" s="73" t="s">
        <v>2</v>
      </c>
      <c r="K3" s="74" t="s">
        <v>3</v>
      </c>
      <c r="M3" s="72" t="s">
        <v>24</v>
      </c>
      <c r="N3" s="73" t="s">
        <v>14</v>
      </c>
      <c r="O3" s="74" t="s">
        <v>15</v>
      </c>
      <c r="P3" s="91" t="s">
        <v>46</v>
      </c>
      <c r="Q3" s="91" t="s">
        <v>47</v>
      </c>
    </row>
    <row r="4" spans="1:17" ht="15">
      <c r="A4" s="7">
        <v>15</v>
      </c>
      <c r="B4" s="8">
        <v>0.994</v>
      </c>
      <c r="C4" s="8">
        <v>1.079</v>
      </c>
      <c r="D4" s="8">
        <v>0.471</v>
      </c>
      <c r="E4" s="9">
        <v>0.748</v>
      </c>
      <c r="G4" s="22">
        <v>15</v>
      </c>
      <c r="H4" s="23">
        <v>0.2959</v>
      </c>
      <c r="I4" s="23">
        <v>1.5785</v>
      </c>
      <c r="J4" s="23">
        <v>0.3179</v>
      </c>
      <c r="K4" s="23">
        <v>1.2879</v>
      </c>
      <c r="M4" s="22">
        <v>0</v>
      </c>
      <c r="N4" s="75">
        <v>0.005807</v>
      </c>
      <c r="O4" s="77">
        <v>0.004744</v>
      </c>
      <c r="P4" s="1">
        <v>1000000</v>
      </c>
      <c r="Q4" s="1">
        <v>1000000</v>
      </c>
    </row>
    <row r="5" spans="1:17" ht="15">
      <c r="A5" s="7">
        <v>16</v>
      </c>
      <c r="B5" s="8">
        <v>1.006</v>
      </c>
      <c r="C5" s="8">
        <v>1.091</v>
      </c>
      <c r="D5" s="8">
        <v>0.484</v>
      </c>
      <c r="E5" s="9">
        <v>0.755</v>
      </c>
      <c r="G5" s="20">
        <v>16</v>
      </c>
      <c r="H5" s="14">
        <v>0.3317</v>
      </c>
      <c r="I5" s="14">
        <v>1.5951</v>
      </c>
      <c r="J5" s="14">
        <v>0.3199</v>
      </c>
      <c r="K5" s="15">
        <v>1.289</v>
      </c>
      <c r="M5" s="20">
        <v>1</v>
      </c>
      <c r="N5" s="75">
        <v>0.000418</v>
      </c>
      <c r="O5" s="77">
        <v>0.000376</v>
      </c>
      <c r="P5" s="1">
        <f>+P4*(1-N4)</f>
        <v>994193</v>
      </c>
      <c r="Q5" s="1">
        <f>+Q4*(1-O4)</f>
        <v>995256</v>
      </c>
    </row>
    <row r="6" spans="1:17" ht="15">
      <c r="A6" s="7">
        <v>17</v>
      </c>
      <c r="B6" s="8">
        <v>1.018</v>
      </c>
      <c r="C6" s="8">
        <v>1.103</v>
      </c>
      <c r="D6" s="8">
        <v>0.5</v>
      </c>
      <c r="E6" s="9">
        <v>0.764</v>
      </c>
      <c r="G6" s="20">
        <v>17</v>
      </c>
      <c r="H6" s="14">
        <v>0.3427</v>
      </c>
      <c r="I6" s="14">
        <v>1.6006</v>
      </c>
      <c r="J6" s="14">
        <v>0.3219</v>
      </c>
      <c r="K6" s="15">
        <v>1.2902</v>
      </c>
      <c r="M6" s="22">
        <v>2</v>
      </c>
      <c r="N6" s="75">
        <v>0.000349</v>
      </c>
      <c r="O6" s="77">
        <v>0.000307</v>
      </c>
      <c r="P6" s="1">
        <f aca="true" t="shared" si="0" ref="P6:P69">+P5*(1-N5)</f>
        <v>993777.427326</v>
      </c>
      <c r="Q6" s="1">
        <f aca="true" t="shared" si="1" ref="Q6:Q69">+Q5*(1-O5)</f>
        <v>994881.783744</v>
      </c>
    </row>
    <row r="7" spans="1:17" ht="15">
      <c r="A7" s="7">
        <v>18</v>
      </c>
      <c r="B7" s="8">
        <v>1.03</v>
      </c>
      <c r="C7" s="8">
        <v>1.116</v>
      </c>
      <c r="D7" s="8">
        <v>0.519</v>
      </c>
      <c r="E7" s="9">
        <v>0.774</v>
      </c>
      <c r="G7" s="20">
        <v>18</v>
      </c>
      <c r="H7" s="14">
        <v>0.3392</v>
      </c>
      <c r="I7" s="14">
        <v>1.595</v>
      </c>
      <c r="J7" s="14">
        <v>0.3239</v>
      </c>
      <c r="K7" s="15">
        <v>1.2913</v>
      </c>
      <c r="M7" s="20">
        <v>3</v>
      </c>
      <c r="N7" s="75">
        <v>0.000287</v>
      </c>
      <c r="O7" s="77">
        <v>0.000245</v>
      </c>
      <c r="P7" s="1">
        <f t="shared" si="0"/>
        <v>993430.5990038632</v>
      </c>
      <c r="Q7" s="1">
        <f t="shared" si="1"/>
        <v>994576.3550363907</v>
      </c>
    </row>
    <row r="8" spans="1:17" ht="15">
      <c r="A8" s="7">
        <v>19</v>
      </c>
      <c r="B8" s="8">
        <v>1.042</v>
      </c>
      <c r="C8" s="8">
        <v>1.128</v>
      </c>
      <c r="D8" s="8">
        <v>0.541</v>
      </c>
      <c r="E8" s="9">
        <v>0.786</v>
      </c>
      <c r="G8" s="20">
        <v>19</v>
      </c>
      <c r="H8" s="14">
        <v>0.3303</v>
      </c>
      <c r="I8" s="14">
        <v>1.5785</v>
      </c>
      <c r="J8" s="14">
        <v>0.3259</v>
      </c>
      <c r="K8" s="15">
        <v>1.2924</v>
      </c>
      <c r="M8" s="22">
        <v>4</v>
      </c>
      <c r="N8" s="75">
        <v>0.000236</v>
      </c>
      <c r="O8" s="77">
        <v>0.000195</v>
      </c>
      <c r="P8" s="1">
        <f t="shared" si="0"/>
        <v>993145.484421949</v>
      </c>
      <c r="Q8" s="1">
        <f t="shared" si="1"/>
        <v>994332.6838294067</v>
      </c>
    </row>
    <row r="9" spans="1:17" ht="15">
      <c r="A9" s="7">
        <v>20</v>
      </c>
      <c r="B9" s="8">
        <v>1.055</v>
      </c>
      <c r="C9" s="8">
        <v>1.14</v>
      </c>
      <c r="D9" s="8">
        <v>0.566</v>
      </c>
      <c r="E9" s="9">
        <v>0.799</v>
      </c>
      <c r="G9" s="20">
        <v>20</v>
      </c>
      <c r="H9" s="14">
        <v>0.3262</v>
      </c>
      <c r="I9" s="14">
        <v>1.5503</v>
      </c>
      <c r="J9" s="14">
        <v>0.3286</v>
      </c>
      <c r="K9" s="15">
        <v>1.2936</v>
      </c>
      <c r="M9" s="20">
        <v>5</v>
      </c>
      <c r="N9" s="75">
        <v>0.0002</v>
      </c>
      <c r="O9" s="77">
        <v>0.000157</v>
      </c>
      <c r="P9" s="1">
        <f t="shared" si="0"/>
        <v>992911.1020876254</v>
      </c>
      <c r="Q9" s="1">
        <f t="shared" si="1"/>
        <v>994138.7889560601</v>
      </c>
    </row>
    <row r="10" spans="1:17" ht="15">
      <c r="A10" s="7">
        <v>21</v>
      </c>
      <c r="B10" s="8">
        <v>1.067</v>
      </c>
      <c r="C10" s="8">
        <v>1.152</v>
      </c>
      <c r="D10" s="8">
        <v>0.594</v>
      </c>
      <c r="E10" s="9">
        <v>0.814</v>
      </c>
      <c r="G10" s="20">
        <v>21</v>
      </c>
      <c r="H10" s="14">
        <v>0.3364</v>
      </c>
      <c r="I10" s="14">
        <v>1.5094</v>
      </c>
      <c r="J10" s="14">
        <v>0.3424</v>
      </c>
      <c r="K10" s="15">
        <v>1.2947</v>
      </c>
      <c r="M10" s="22">
        <v>6</v>
      </c>
      <c r="N10" s="75">
        <v>0.000177</v>
      </c>
      <c r="O10" s="77">
        <v>0.000132</v>
      </c>
      <c r="P10" s="1">
        <f t="shared" si="0"/>
        <v>992712.519867208</v>
      </c>
      <c r="Q10" s="1">
        <f t="shared" si="1"/>
        <v>993982.709166194</v>
      </c>
    </row>
    <row r="11" spans="1:17" ht="15">
      <c r="A11" s="7">
        <v>22</v>
      </c>
      <c r="B11" s="8">
        <v>1.079</v>
      </c>
      <c r="C11" s="8">
        <v>1.164</v>
      </c>
      <c r="D11" s="8">
        <v>0.624</v>
      </c>
      <c r="E11" s="9">
        <v>0.831</v>
      </c>
      <c r="G11" s="20">
        <v>22</v>
      </c>
      <c r="H11" s="14">
        <v>0.3613</v>
      </c>
      <c r="I11" s="14">
        <v>1.4643</v>
      </c>
      <c r="J11" s="14">
        <v>0.3664</v>
      </c>
      <c r="K11" s="15">
        <v>1.2958</v>
      </c>
      <c r="M11" s="20">
        <v>7</v>
      </c>
      <c r="N11" s="75">
        <v>0.000165</v>
      </c>
      <c r="O11" s="77">
        <v>0.000118</v>
      </c>
      <c r="P11" s="1">
        <f t="shared" si="0"/>
        <v>992536.8097511915</v>
      </c>
      <c r="Q11" s="1">
        <f t="shared" si="1"/>
        <v>993851.503448584</v>
      </c>
    </row>
    <row r="12" spans="1:17" ht="15">
      <c r="A12" s="7">
        <v>23</v>
      </c>
      <c r="B12" s="8">
        <v>1.091</v>
      </c>
      <c r="C12" s="8">
        <v>1.177</v>
      </c>
      <c r="D12" s="8">
        <v>0.658</v>
      </c>
      <c r="E12" s="9">
        <v>0.849</v>
      </c>
      <c r="G12" s="20">
        <v>23</v>
      </c>
      <c r="H12" s="14">
        <v>0.391</v>
      </c>
      <c r="I12" s="14">
        <v>1.4238</v>
      </c>
      <c r="J12" s="14">
        <v>0.3953</v>
      </c>
      <c r="K12" s="15">
        <v>1.297</v>
      </c>
      <c r="M12" s="22">
        <v>8</v>
      </c>
      <c r="N12" s="75">
        <v>0.000159</v>
      </c>
      <c r="O12" s="77">
        <v>0.000113</v>
      </c>
      <c r="P12" s="1">
        <f t="shared" si="0"/>
        <v>992373.0411775826</v>
      </c>
      <c r="Q12" s="1">
        <f t="shared" si="1"/>
        <v>993734.2289711771</v>
      </c>
    </row>
    <row r="13" spans="1:17" ht="15">
      <c r="A13" s="7">
        <v>24</v>
      </c>
      <c r="B13" s="8">
        <v>1.103</v>
      </c>
      <c r="C13" s="8">
        <v>1.189</v>
      </c>
      <c r="D13" s="8">
        <v>0.694</v>
      </c>
      <c r="E13" s="9">
        <v>0.869</v>
      </c>
      <c r="G13" s="20">
        <v>24</v>
      </c>
      <c r="H13" s="14">
        <v>0.4213</v>
      </c>
      <c r="I13" s="14">
        <v>1.388</v>
      </c>
      <c r="J13" s="14">
        <v>0.4247</v>
      </c>
      <c r="K13" s="15">
        <v>1.2981</v>
      </c>
      <c r="M13" s="20">
        <v>9</v>
      </c>
      <c r="N13" s="75">
        <v>0.000159</v>
      </c>
      <c r="O13" s="77">
        <v>0.000115</v>
      </c>
      <c r="P13" s="1">
        <f t="shared" si="0"/>
        <v>992215.2538640354</v>
      </c>
      <c r="Q13" s="1">
        <f t="shared" si="1"/>
        <v>993621.9370033033</v>
      </c>
    </row>
    <row r="14" spans="1:17" ht="15">
      <c r="A14" s="7">
        <v>25</v>
      </c>
      <c r="B14" s="8">
        <v>1.116</v>
      </c>
      <c r="C14" s="8">
        <v>1.201</v>
      </c>
      <c r="D14" s="8">
        <v>0.733</v>
      </c>
      <c r="E14" s="9">
        <v>0.89</v>
      </c>
      <c r="G14" s="20">
        <v>25</v>
      </c>
      <c r="H14" s="14">
        <v>0.4514</v>
      </c>
      <c r="I14" s="14">
        <v>1.3574</v>
      </c>
      <c r="J14" s="14">
        <v>0.4541</v>
      </c>
      <c r="K14" s="15">
        <v>1.2992</v>
      </c>
      <c r="M14" s="22">
        <v>10</v>
      </c>
      <c r="N14" s="75">
        <v>0.000169</v>
      </c>
      <c r="O14" s="77">
        <v>0.000123</v>
      </c>
      <c r="P14" s="1">
        <f t="shared" si="0"/>
        <v>992057.4916386709</v>
      </c>
      <c r="Q14" s="1">
        <f t="shared" si="1"/>
        <v>993507.6704805479</v>
      </c>
    </row>
    <row r="15" spans="1:17" ht="15">
      <c r="A15" s="7">
        <v>26</v>
      </c>
      <c r="B15" s="8">
        <v>1.128</v>
      </c>
      <c r="C15" s="8">
        <v>1.213</v>
      </c>
      <c r="D15" s="8">
        <v>0.776</v>
      </c>
      <c r="E15" s="9">
        <v>0.913</v>
      </c>
      <c r="G15" s="20">
        <v>26</v>
      </c>
      <c r="H15" s="14">
        <v>0.4819</v>
      </c>
      <c r="I15" s="14">
        <v>1.3325</v>
      </c>
      <c r="J15" s="14">
        <v>0.4839</v>
      </c>
      <c r="K15" s="15">
        <v>1.3004</v>
      </c>
      <c r="M15" s="20">
        <v>11</v>
      </c>
      <c r="N15" s="75">
        <v>0.000191</v>
      </c>
      <c r="O15" s="77">
        <v>0.000134</v>
      </c>
      <c r="P15" s="1">
        <f t="shared" si="0"/>
        <v>991889.833922584</v>
      </c>
      <c r="Q15" s="1">
        <f t="shared" si="1"/>
        <v>993385.4690370789</v>
      </c>
    </row>
    <row r="16" spans="1:17" ht="15">
      <c r="A16" s="7">
        <v>27</v>
      </c>
      <c r="B16" s="8">
        <v>1.14</v>
      </c>
      <c r="C16" s="8">
        <v>1.225</v>
      </c>
      <c r="D16" s="8">
        <v>0.821</v>
      </c>
      <c r="E16" s="9">
        <v>0.937</v>
      </c>
      <c r="G16" s="20">
        <v>27</v>
      </c>
      <c r="H16" s="14">
        <v>0.5129</v>
      </c>
      <c r="I16" s="14">
        <v>1.3137</v>
      </c>
      <c r="J16" s="14">
        <v>0.5143</v>
      </c>
      <c r="K16" s="15">
        <v>1.3015</v>
      </c>
      <c r="M16" s="22">
        <v>12</v>
      </c>
      <c r="N16" s="75">
        <v>0.000232</v>
      </c>
      <c r="O16" s="77">
        <v>0.000149</v>
      </c>
      <c r="P16" s="1">
        <f t="shared" si="0"/>
        <v>991700.3829643046</v>
      </c>
      <c r="Q16" s="1">
        <f t="shared" si="1"/>
        <v>993252.3553842279</v>
      </c>
    </row>
    <row r="17" spans="1:17" ht="15">
      <c r="A17" s="7">
        <v>28</v>
      </c>
      <c r="B17" s="8">
        <v>1.152</v>
      </c>
      <c r="C17" s="8">
        <v>1.238</v>
      </c>
      <c r="D17" s="8">
        <v>0.869</v>
      </c>
      <c r="E17" s="9">
        <v>0.963</v>
      </c>
      <c r="G17" s="20">
        <v>28</v>
      </c>
      <c r="H17" s="14">
        <v>0.5448</v>
      </c>
      <c r="I17" s="14">
        <v>1.3018</v>
      </c>
      <c r="J17" s="14">
        <v>0.5456</v>
      </c>
      <c r="K17" s="15">
        <v>1.3026</v>
      </c>
      <c r="M17" s="20">
        <v>13</v>
      </c>
      <c r="N17" s="75">
        <v>0.000294</v>
      </c>
      <c r="O17" s="77">
        <v>0.000169</v>
      </c>
      <c r="P17" s="1">
        <f t="shared" si="0"/>
        <v>991470.3084754569</v>
      </c>
      <c r="Q17" s="1">
        <f t="shared" si="1"/>
        <v>993104.3607832757</v>
      </c>
    </row>
    <row r="18" spans="1:17" ht="15">
      <c r="A18" s="7">
        <v>29</v>
      </c>
      <c r="B18" s="8">
        <v>1.164</v>
      </c>
      <c r="C18" s="8">
        <v>1.25</v>
      </c>
      <c r="D18" s="8">
        <v>0.92</v>
      </c>
      <c r="E18" s="9">
        <v>0.991</v>
      </c>
      <c r="G18" s="20">
        <v>29</v>
      </c>
      <c r="H18" s="14">
        <v>0.578</v>
      </c>
      <c r="I18" s="14">
        <v>1.2968</v>
      </c>
      <c r="J18" s="14">
        <v>0.5783</v>
      </c>
      <c r="K18" s="15">
        <v>1.3038</v>
      </c>
      <c r="M18" s="22">
        <v>14</v>
      </c>
      <c r="N18" s="75">
        <v>0.000379</v>
      </c>
      <c r="O18" s="77">
        <v>0.000194</v>
      </c>
      <c r="P18" s="1">
        <f t="shared" si="0"/>
        <v>991178.8162047651</v>
      </c>
      <c r="Q18" s="1">
        <f t="shared" si="1"/>
        <v>992936.5261463033</v>
      </c>
    </row>
    <row r="19" spans="1:17" ht="15">
      <c r="A19" s="7">
        <v>30</v>
      </c>
      <c r="B19" s="8">
        <v>1.177</v>
      </c>
      <c r="C19" s="8">
        <v>1.262</v>
      </c>
      <c r="D19" s="8">
        <v>0.974</v>
      </c>
      <c r="E19" s="9">
        <v>1.02</v>
      </c>
      <c r="G19" s="20">
        <v>30</v>
      </c>
      <c r="H19" s="14">
        <v>0.6126</v>
      </c>
      <c r="I19" s="14">
        <v>1.2995</v>
      </c>
      <c r="J19" s="14">
        <v>0.6124</v>
      </c>
      <c r="K19" s="15">
        <v>1.3057</v>
      </c>
      <c r="M19" s="20">
        <v>15</v>
      </c>
      <c r="N19" s="75">
        <v>0.000486</v>
      </c>
      <c r="O19" s="77">
        <v>0.000223</v>
      </c>
      <c r="P19" s="1">
        <f t="shared" si="0"/>
        <v>990803.1594334235</v>
      </c>
      <c r="Q19" s="1">
        <f t="shared" si="1"/>
        <v>992743.8964602309</v>
      </c>
    </row>
    <row r="20" spans="1:17" ht="15">
      <c r="A20" s="7">
        <v>31</v>
      </c>
      <c r="B20" s="8">
        <v>1.189</v>
      </c>
      <c r="C20" s="8">
        <v>1.276</v>
      </c>
      <c r="D20" s="8">
        <v>1.03</v>
      </c>
      <c r="E20" s="9">
        <v>1.056</v>
      </c>
      <c r="G20" s="20">
        <v>31</v>
      </c>
      <c r="H20" s="14">
        <v>0.6492</v>
      </c>
      <c r="I20" s="14">
        <v>1.3104</v>
      </c>
      <c r="J20" s="14">
        <v>0.6485</v>
      </c>
      <c r="K20" s="15">
        <v>1.3146</v>
      </c>
      <c r="M20" s="22">
        <v>16</v>
      </c>
      <c r="N20" s="75">
        <v>0.000604</v>
      </c>
      <c r="O20" s="77">
        <v>0.000253</v>
      </c>
      <c r="P20" s="1">
        <f t="shared" si="0"/>
        <v>990321.6290979389</v>
      </c>
      <c r="Q20" s="1">
        <f t="shared" si="1"/>
        <v>992522.5145713203</v>
      </c>
    </row>
    <row r="21" spans="1:17" ht="15">
      <c r="A21" s="7">
        <v>32</v>
      </c>
      <c r="B21" s="8">
        <v>1.201</v>
      </c>
      <c r="C21" s="8">
        <v>1.299</v>
      </c>
      <c r="D21" s="8">
        <v>1.09</v>
      </c>
      <c r="E21" s="9">
        <v>1.103</v>
      </c>
      <c r="G21" s="20">
        <v>32</v>
      </c>
      <c r="H21" s="14">
        <v>0.6877</v>
      </c>
      <c r="I21" s="14">
        <v>1.3299</v>
      </c>
      <c r="J21" s="14">
        <v>0.6867</v>
      </c>
      <c r="K21" s="15">
        <v>1.3325</v>
      </c>
      <c r="M21" s="20">
        <v>17</v>
      </c>
      <c r="N21" s="75">
        <v>0.00072</v>
      </c>
      <c r="O21" s="77">
        <v>0.000279</v>
      </c>
      <c r="P21" s="1">
        <f t="shared" si="0"/>
        <v>989723.4748339637</v>
      </c>
      <c r="Q21" s="1">
        <f t="shared" si="1"/>
        <v>992271.4063751338</v>
      </c>
    </row>
    <row r="22" spans="1:17" ht="15">
      <c r="A22" s="7">
        <v>33</v>
      </c>
      <c r="B22" s="8">
        <v>1.213</v>
      </c>
      <c r="C22" s="8">
        <v>1.34</v>
      </c>
      <c r="D22" s="8">
        <v>1.153</v>
      </c>
      <c r="E22" s="9">
        <v>1.163</v>
      </c>
      <c r="G22" s="20">
        <v>33</v>
      </c>
      <c r="H22" s="14">
        <v>0.7287</v>
      </c>
      <c r="I22" s="14">
        <v>1.3586</v>
      </c>
      <c r="J22" s="14">
        <v>0.7274</v>
      </c>
      <c r="K22" s="15">
        <v>1.3596</v>
      </c>
      <c r="M22" s="22">
        <v>18</v>
      </c>
      <c r="N22" s="75">
        <v>0.000719</v>
      </c>
      <c r="O22" s="77">
        <v>0.0003</v>
      </c>
      <c r="P22" s="1">
        <f t="shared" si="0"/>
        <v>989010.8739320831</v>
      </c>
      <c r="Q22" s="1">
        <f t="shared" si="1"/>
        <v>991994.5626527551</v>
      </c>
    </row>
    <row r="23" spans="1:17" ht="15">
      <c r="A23" s="7">
        <v>34</v>
      </c>
      <c r="B23" s="8">
        <v>1.225</v>
      </c>
      <c r="C23" s="8">
        <v>1.398</v>
      </c>
      <c r="D23" s="8">
        <v>1.218</v>
      </c>
      <c r="E23" s="9">
        <v>1.237</v>
      </c>
      <c r="G23" s="20">
        <v>34</v>
      </c>
      <c r="H23" s="14">
        <v>0.7726</v>
      </c>
      <c r="I23" s="14">
        <v>1.397</v>
      </c>
      <c r="J23" s="14">
        <v>0.7709</v>
      </c>
      <c r="K23" s="15">
        <v>1.3965</v>
      </c>
      <c r="M23" s="20">
        <v>19</v>
      </c>
      <c r="N23" s="75">
        <v>0.000732</v>
      </c>
      <c r="O23" s="77">
        <v>0.000312</v>
      </c>
      <c r="P23" s="1">
        <f t="shared" si="0"/>
        <v>988299.7751137259</v>
      </c>
      <c r="Q23" s="1">
        <f t="shared" si="1"/>
        <v>991696.9642839592</v>
      </c>
    </row>
    <row r="24" spans="1:17" ht="15">
      <c r="A24" s="7">
        <v>35</v>
      </c>
      <c r="B24" s="8">
        <v>1.238</v>
      </c>
      <c r="C24" s="8">
        <v>1.477</v>
      </c>
      <c r="D24" s="8">
        <v>1.287</v>
      </c>
      <c r="E24" s="9">
        <v>1.325</v>
      </c>
      <c r="G24" s="20">
        <v>35</v>
      </c>
      <c r="H24" s="14">
        <v>0.8193</v>
      </c>
      <c r="I24" s="14">
        <v>1.4454</v>
      </c>
      <c r="J24" s="14">
        <v>0.8174</v>
      </c>
      <c r="K24" s="15">
        <v>1.4436</v>
      </c>
      <c r="M24" s="22">
        <v>20</v>
      </c>
      <c r="N24" s="75">
        <v>0.000748</v>
      </c>
      <c r="O24" s="77">
        <v>0.000318</v>
      </c>
      <c r="P24" s="1">
        <f t="shared" si="0"/>
        <v>987576.3396783427</v>
      </c>
      <c r="Q24" s="1">
        <f t="shared" si="1"/>
        <v>991387.5548311027</v>
      </c>
    </row>
    <row r="25" spans="1:17" ht="15">
      <c r="A25" s="7">
        <v>36</v>
      </c>
      <c r="B25" s="8">
        <v>1.25</v>
      </c>
      <c r="C25" s="8">
        <v>1.577</v>
      </c>
      <c r="D25" s="8">
        <v>1.358</v>
      </c>
      <c r="E25" s="9">
        <v>1.428</v>
      </c>
      <c r="G25" s="20">
        <v>36</v>
      </c>
      <c r="H25" s="14">
        <v>0.8693</v>
      </c>
      <c r="I25" s="14">
        <v>1.5045</v>
      </c>
      <c r="J25" s="14">
        <v>0.8671</v>
      </c>
      <c r="K25" s="15">
        <v>1.5014</v>
      </c>
      <c r="M25" s="20">
        <v>21</v>
      </c>
      <c r="N25" s="75">
        <v>0.000765</v>
      </c>
      <c r="O25" s="77">
        <v>0.000319</v>
      </c>
      <c r="P25" s="1">
        <f t="shared" si="0"/>
        <v>986837.6325762633</v>
      </c>
      <c r="Q25" s="1">
        <f t="shared" si="1"/>
        <v>991072.2935886664</v>
      </c>
    </row>
    <row r="26" spans="1:17" ht="15">
      <c r="A26" s="7">
        <v>37</v>
      </c>
      <c r="B26" s="8">
        <v>1.262</v>
      </c>
      <c r="C26" s="8">
        <v>1.7</v>
      </c>
      <c r="D26" s="8">
        <v>1.432</v>
      </c>
      <c r="E26" s="9">
        <v>1.548</v>
      </c>
      <c r="G26" s="20">
        <v>37</v>
      </c>
      <c r="H26" s="14">
        <v>0.9216</v>
      </c>
      <c r="I26" s="14">
        <v>1.5754</v>
      </c>
      <c r="J26" s="14">
        <v>0.9192</v>
      </c>
      <c r="K26" s="15">
        <v>1.571</v>
      </c>
      <c r="M26" s="22">
        <v>22</v>
      </c>
      <c r="N26" s="75">
        <v>0.000785</v>
      </c>
      <c r="O26" s="77">
        <v>0.000317</v>
      </c>
      <c r="P26" s="1">
        <f t="shared" si="0"/>
        <v>986082.7017873424</v>
      </c>
      <c r="Q26" s="1">
        <f t="shared" si="1"/>
        <v>990756.1415270116</v>
      </c>
    </row>
    <row r="27" spans="1:17" ht="15">
      <c r="A27" s="7">
        <v>38</v>
      </c>
      <c r="B27" s="8">
        <v>1.276</v>
      </c>
      <c r="C27" s="8">
        <v>1.847</v>
      </c>
      <c r="D27" s="8">
        <v>1.509</v>
      </c>
      <c r="E27" s="9">
        <v>1.684</v>
      </c>
      <c r="G27" s="20">
        <v>38</v>
      </c>
      <c r="H27" s="14">
        <v>0.9756</v>
      </c>
      <c r="I27" s="14">
        <v>1.6591</v>
      </c>
      <c r="J27" s="14">
        <v>0.973</v>
      </c>
      <c r="K27" s="15">
        <v>1.6535</v>
      </c>
      <c r="M27" s="20">
        <v>23</v>
      </c>
      <c r="N27" s="75">
        <v>0.000803</v>
      </c>
      <c r="O27" s="77">
        <v>0.000315</v>
      </c>
      <c r="P27" s="1">
        <f t="shared" si="0"/>
        <v>985308.6268664394</v>
      </c>
      <c r="Q27" s="1">
        <f t="shared" si="1"/>
        <v>990442.0718301475</v>
      </c>
    </row>
    <row r="28" spans="1:17" ht="15">
      <c r="A28" s="7">
        <v>39</v>
      </c>
      <c r="B28" s="8">
        <v>1.299</v>
      </c>
      <c r="C28" s="8">
        <v>2.021</v>
      </c>
      <c r="D28" s="8">
        <v>1.589</v>
      </c>
      <c r="E28" s="9">
        <v>1.838</v>
      </c>
      <c r="G28" s="20">
        <v>39</v>
      </c>
      <c r="H28" s="14">
        <v>1.0304</v>
      </c>
      <c r="I28" s="14">
        <v>1.7566</v>
      </c>
      <c r="J28" s="14">
        <v>1.0277</v>
      </c>
      <c r="K28" s="15">
        <v>1.7501</v>
      </c>
      <c r="M28" s="22">
        <v>24</v>
      </c>
      <c r="N28" s="75">
        <v>0.000819</v>
      </c>
      <c r="O28" s="77">
        <v>0.000317</v>
      </c>
      <c r="P28" s="1">
        <f t="shared" si="0"/>
        <v>984517.4240390656</v>
      </c>
      <c r="Q28" s="1">
        <f t="shared" si="1"/>
        <v>990130.0825775211</v>
      </c>
    </row>
    <row r="29" spans="1:17" ht="15">
      <c r="A29" s="7">
        <v>40</v>
      </c>
      <c r="B29" s="8">
        <v>1.34</v>
      </c>
      <c r="C29" s="8">
        <v>2.222</v>
      </c>
      <c r="D29" s="8">
        <v>1.672</v>
      </c>
      <c r="E29" s="9">
        <v>2.011</v>
      </c>
      <c r="G29" s="20">
        <v>40</v>
      </c>
      <c r="H29" s="14">
        <v>1.085</v>
      </c>
      <c r="I29" s="14">
        <v>1.8694</v>
      </c>
      <c r="J29" s="14">
        <v>1.0822</v>
      </c>
      <c r="K29" s="15">
        <v>1.8617</v>
      </c>
      <c r="M29" s="20">
        <v>25</v>
      </c>
      <c r="N29" s="75">
        <v>0.00083</v>
      </c>
      <c r="O29" s="77">
        <v>0.000322</v>
      </c>
      <c r="P29" s="1">
        <f t="shared" si="0"/>
        <v>983711.1042687776</v>
      </c>
      <c r="Q29" s="1">
        <f t="shared" si="1"/>
        <v>989816.211341344</v>
      </c>
    </row>
    <row r="30" spans="1:17" ht="15">
      <c r="A30" s="7">
        <v>41</v>
      </c>
      <c r="B30" s="8">
        <v>1.398</v>
      </c>
      <c r="C30" s="8">
        <v>2.452</v>
      </c>
      <c r="D30" s="8">
        <v>1.758</v>
      </c>
      <c r="E30" s="9">
        <v>2.203</v>
      </c>
      <c r="G30" s="20">
        <v>41</v>
      </c>
      <c r="H30" s="14">
        <v>1.1389</v>
      </c>
      <c r="I30" s="14">
        <v>1.9983</v>
      </c>
      <c r="J30" s="14">
        <v>1.136</v>
      </c>
      <c r="K30" s="15">
        <v>1.9896</v>
      </c>
      <c r="M30" s="22">
        <v>26</v>
      </c>
      <c r="N30" s="75">
        <v>0.000831</v>
      </c>
      <c r="O30" s="77">
        <v>0.000301</v>
      </c>
      <c r="P30" s="1">
        <f t="shared" si="0"/>
        <v>982894.6240522346</v>
      </c>
      <c r="Q30" s="1">
        <f t="shared" si="1"/>
        <v>989497.4905212921</v>
      </c>
    </row>
    <row r="31" spans="1:17" ht="15">
      <c r="A31" s="7">
        <v>42</v>
      </c>
      <c r="B31" s="8">
        <v>1.477</v>
      </c>
      <c r="C31" s="8">
        <v>2.712</v>
      </c>
      <c r="D31" s="8">
        <v>1.847</v>
      </c>
      <c r="E31" s="9">
        <v>2.415</v>
      </c>
      <c r="G31" s="20">
        <v>42</v>
      </c>
      <c r="H31" s="14">
        <v>1.1911</v>
      </c>
      <c r="I31" s="14">
        <v>2.1445</v>
      </c>
      <c r="J31" s="14">
        <v>1.188</v>
      </c>
      <c r="K31" s="15">
        <v>2.1348</v>
      </c>
      <c r="M31" s="20">
        <v>27</v>
      </c>
      <c r="N31" s="75">
        <v>0.000823</v>
      </c>
      <c r="O31" s="77">
        <v>0.00029</v>
      </c>
      <c r="P31" s="1">
        <f t="shared" si="0"/>
        <v>982077.8386196472</v>
      </c>
      <c r="Q31" s="1">
        <f t="shared" si="1"/>
        <v>989199.6517766452</v>
      </c>
    </row>
    <row r="32" spans="1:17" ht="15">
      <c r="A32" s="7">
        <v>43</v>
      </c>
      <c r="B32" s="8">
        <v>1.577</v>
      </c>
      <c r="C32" s="8">
        <v>3.004</v>
      </c>
      <c r="D32" s="8">
        <v>1.939</v>
      </c>
      <c r="E32" s="9">
        <v>2.649</v>
      </c>
      <c r="G32" s="20">
        <v>43</v>
      </c>
      <c r="H32" s="14">
        <v>1.2416</v>
      </c>
      <c r="I32" s="14">
        <v>2.3096</v>
      </c>
      <c r="J32" s="14">
        <v>1.2384</v>
      </c>
      <c r="K32" s="15">
        <v>2.299</v>
      </c>
      <c r="M32" s="22">
        <v>28</v>
      </c>
      <c r="N32" s="75">
        <v>0.000807</v>
      </c>
      <c r="O32" s="77">
        <v>0.000284</v>
      </c>
      <c r="P32" s="1">
        <f t="shared" si="0"/>
        <v>981269.5885584633</v>
      </c>
      <c r="Q32" s="1">
        <f t="shared" si="1"/>
        <v>988912.78387763</v>
      </c>
    </row>
    <row r="33" spans="1:17" ht="15">
      <c r="A33" s="7">
        <v>44</v>
      </c>
      <c r="B33" s="8">
        <v>1.7</v>
      </c>
      <c r="C33" s="8">
        <v>3.33</v>
      </c>
      <c r="D33" s="8">
        <v>2.018</v>
      </c>
      <c r="E33" s="9">
        <v>2.904</v>
      </c>
      <c r="G33" s="20">
        <v>44</v>
      </c>
      <c r="H33" s="14">
        <v>1.2937</v>
      </c>
      <c r="I33" s="14">
        <v>2.497</v>
      </c>
      <c r="J33" s="14">
        <v>1.2904</v>
      </c>
      <c r="K33" s="15">
        <v>2.4855</v>
      </c>
      <c r="M33" s="20">
        <v>29</v>
      </c>
      <c r="N33" s="75">
        <v>0.000785</v>
      </c>
      <c r="O33" s="77">
        <v>0.000282</v>
      </c>
      <c r="P33" s="1">
        <f t="shared" si="0"/>
        <v>980477.7040004965</v>
      </c>
      <c r="Q33" s="1">
        <f t="shared" si="1"/>
        <v>988631.9326470088</v>
      </c>
    </row>
    <row r="34" spans="1:17" ht="15">
      <c r="A34" s="7">
        <v>45</v>
      </c>
      <c r="B34" s="8">
        <v>1.847</v>
      </c>
      <c r="C34" s="8">
        <v>3.691</v>
      </c>
      <c r="D34" s="8">
        <v>2.073</v>
      </c>
      <c r="E34" s="9">
        <v>3.182</v>
      </c>
      <c r="G34" s="20">
        <v>45</v>
      </c>
      <c r="H34" s="14">
        <v>1.3517</v>
      </c>
      <c r="I34" s="14">
        <v>2.7107</v>
      </c>
      <c r="J34" s="14">
        <v>1.3484</v>
      </c>
      <c r="K34" s="15">
        <v>2.6984</v>
      </c>
      <c r="M34" s="22">
        <v>30</v>
      </c>
      <c r="N34" s="75">
        <v>0.000767</v>
      </c>
      <c r="O34" s="77">
        <v>0.000277</v>
      </c>
      <c r="P34" s="1">
        <f t="shared" si="0"/>
        <v>979708.0290028561</v>
      </c>
      <c r="Q34" s="1">
        <f t="shared" si="1"/>
        <v>988353.1384420024</v>
      </c>
    </row>
    <row r="35" spans="1:17" ht="15">
      <c r="A35" s="7">
        <v>46</v>
      </c>
      <c r="B35" s="8">
        <v>2.021</v>
      </c>
      <c r="C35" s="8">
        <v>4.089</v>
      </c>
      <c r="D35" s="8">
        <v>2.11</v>
      </c>
      <c r="E35" s="9">
        <v>3.484</v>
      </c>
      <c r="G35" s="20">
        <v>46</v>
      </c>
      <c r="H35" s="14">
        <v>1.4197</v>
      </c>
      <c r="I35" s="14">
        <v>2.9545</v>
      </c>
      <c r="J35" s="14">
        <v>1.4163</v>
      </c>
      <c r="K35" s="15">
        <v>2.9414</v>
      </c>
      <c r="M35" s="20">
        <v>31</v>
      </c>
      <c r="N35" s="75">
        <v>0.000755</v>
      </c>
      <c r="O35" s="77">
        <v>0.000301</v>
      </c>
      <c r="P35" s="1">
        <f t="shared" si="0"/>
        <v>978956.592944611</v>
      </c>
      <c r="Q35" s="1">
        <f t="shared" si="1"/>
        <v>988079.3646226539</v>
      </c>
    </row>
    <row r="36" spans="1:17" ht="15">
      <c r="A36" s="7">
        <v>47</v>
      </c>
      <c r="B36" s="8">
        <v>2.222</v>
      </c>
      <c r="C36" s="8">
        <v>4.524</v>
      </c>
      <c r="D36" s="8">
        <v>2.136</v>
      </c>
      <c r="E36" s="9">
        <v>3.811</v>
      </c>
      <c r="G36" s="20">
        <v>47</v>
      </c>
      <c r="H36" s="14">
        <v>1.502</v>
      </c>
      <c r="I36" s="14">
        <v>3.2325</v>
      </c>
      <c r="J36" s="14">
        <v>1.4916</v>
      </c>
      <c r="K36" s="15">
        <v>3.2187</v>
      </c>
      <c r="M36" s="22">
        <v>32</v>
      </c>
      <c r="N36" s="75">
        <v>0.000755</v>
      </c>
      <c r="O36" s="77">
        <v>0.000328</v>
      </c>
      <c r="P36" s="1">
        <f t="shared" si="0"/>
        <v>978217.4807169378</v>
      </c>
      <c r="Q36" s="1">
        <f t="shared" si="1"/>
        <v>987781.9527339025</v>
      </c>
    </row>
    <row r="37" spans="1:17" ht="15">
      <c r="A37" s="7">
        <v>48</v>
      </c>
      <c r="B37" s="8">
        <v>2.452</v>
      </c>
      <c r="C37" s="8">
        <v>5</v>
      </c>
      <c r="D37" s="8">
        <v>2.158</v>
      </c>
      <c r="E37" s="9">
        <v>4.163</v>
      </c>
      <c r="G37" s="20">
        <v>48</v>
      </c>
      <c r="H37" s="14">
        <v>1.6022</v>
      </c>
      <c r="I37" s="14">
        <v>3.5482</v>
      </c>
      <c r="J37" s="14">
        <v>1.5698</v>
      </c>
      <c r="K37" s="15">
        <v>3.5338</v>
      </c>
      <c r="M37" s="20">
        <v>33</v>
      </c>
      <c r="N37" s="75">
        <v>0.000774</v>
      </c>
      <c r="O37" s="77">
        <v>0.000362</v>
      </c>
      <c r="P37" s="1">
        <f t="shared" si="0"/>
        <v>977478.9265189966</v>
      </c>
      <c r="Q37" s="1">
        <f t="shared" si="1"/>
        <v>987457.9602534057</v>
      </c>
    </row>
    <row r="38" spans="1:17" ht="15">
      <c r="A38" s="7">
        <v>49</v>
      </c>
      <c r="B38" s="8">
        <v>2.712</v>
      </c>
      <c r="C38" s="8">
        <v>5.516</v>
      </c>
      <c r="D38" s="8">
        <v>2.181</v>
      </c>
      <c r="E38" s="9">
        <v>4.541</v>
      </c>
      <c r="G38" s="20">
        <v>49</v>
      </c>
      <c r="H38" s="14">
        <v>1.7249</v>
      </c>
      <c r="I38" s="14">
        <v>3.9057</v>
      </c>
      <c r="J38" s="14">
        <v>1.6526</v>
      </c>
      <c r="K38" s="15">
        <v>3.8715</v>
      </c>
      <c r="M38" s="22">
        <v>34</v>
      </c>
      <c r="N38" s="75">
        <v>0.000818</v>
      </c>
      <c r="O38" s="77">
        <v>0.000414</v>
      </c>
      <c r="P38" s="1">
        <f t="shared" si="0"/>
        <v>976722.3578298709</v>
      </c>
      <c r="Q38" s="1">
        <f t="shared" si="1"/>
        <v>987100.500471794</v>
      </c>
    </row>
    <row r="39" spans="1:17" ht="15">
      <c r="A39" s="7">
        <v>50</v>
      </c>
      <c r="B39" s="8">
        <v>3.005</v>
      </c>
      <c r="C39" s="8">
        <v>6.094</v>
      </c>
      <c r="D39" s="8">
        <v>2.213</v>
      </c>
      <c r="E39" s="9">
        <v>4.946</v>
      </c>
      <c r="G39" s="20">
        <v>50</v>
      </c>
      <c r="H39" s="14">
        <v>1.8738</v>
      </c>
      <c r="I39" s="14">
        <v>4.3087</v>
      </c>
      <c r="J39" s="14">
        <v>1.7417</v>
      </c>
      <c r="K39" s="15">
        <v>4.2176</v>
      </c>
      <c r="M39" s="20">
        <v>35</v>
      </c>
      <c r="N39" s="75">
        <v>0.000888</v>
      </c>
      <c r="O39" s="77">
        <v>0.000478</v>
      </c>
      <c r="P39" s="1">
        <f t="shared" si="0"/>
        <v>975923.3989411661</v>
      </c>
      <c r="Q39" s="1">
        <f t="shared" si="1"/>
        <v>986691.8408645988</v>
      </c>
    </row>
    <row r="40" spans="1:17" ht="15">
      <c r="A40" s="7">
        <v>51</v>
      </c>
      <c r="B40" s="8">
        <v>3.331</v>
      </c>
      <c r="C40" s="8">
        <v>6.706</v>
      </c>
      <c r="D40" s="8">
        <v>2.26</v>
      </c>
      <c r="E40" s="9">
        <v>5.379</v>
      </c>
      <c r="G40" s="20">
        <v>51</v>
      </c>
      <c r="H40" s="14">
        <v>2.0531</v>
      </c>
      <c r="I40" s="14">
        <v>4.7606</v>
      </c>
      <c r="J40" s="14">
        <v>1.8387</v>
      </c>
      <c r="K40" s="15">
        <v>4.5778</v>
      </c>
      <c r="M40" s="22">
        <v>36</v>
      </c>
      <c r="N40" s="75">
        <v>0.000974</v>
      </c>
      <c r="O40" s="77">
        <v>0.000556</v>
      </c>
      <c r="P40" s="1">
        <f t="shared" si="0"/>
        <v>975056.7789629063</v>
      </c>
      <c r="Q40" s="1">
        <f t="shared" si="1"/>
        <v>986220.2021646654</v>
      </c>
    </row>
    <row r="41" spans="1:17" ht="15">
      <c r="A41" s="7">
        <v>52</v>
      </c>
      <c r="B41" s="8">
        <v>3.691</v>
      </c>
      <c r="C41" s="8">
        <v>7.382</v>
      </c>
      <c r="D41" s="8">
        <v>2.329</v>
      </c>
      <c r="E41" s="9">
        <v>5.841</v>
      </c>
      <c r="G41" s="20">
        <v>52</v>
      </c>
      <c r="H41" s="14">
        <v>2.2649</v>
      </c>
      <c r="I41" s="14">
        <v>5.2655</v>
      </c>
      <c r="J41" s="14">
        <v>1.9453</v>
      </c>
      <c r="K41" s="15">
        <v>4.9576</v>
      </c>
      <c r="M41" s="20">
        <v>37</v>
      </c>
      <c r="N41" s="75">
        <v>0.00107</v>
      </c>
      <c r="O41" s="77">
        <v>0.000641</v>
      </c>
      <c r="P41" s="1">
        <f t="shared" si="0"/>
        <v>974107.0736601964</v>
      </c>
      <c r="Q41" s="1">
        <f t="shared" si="1"/>
        <v>985671.8637322619</v>
      </c>
    </row>
    <row r="42" spans="1:17" ht="15">
      <c r="A42" s="7">
        <v>53</v>
      </c>
      <c r="B42" s="8">
        <v>4.089</v>
      </c>
      <c r="C42" s="8">
        <v>8.13</v>
      </c>
      <c r="D42" s="8">
        <v>2.426</v>
      </c>
      <c r="E42" s="9">
        <v>6.332</v>
      </c>
      <c r="G42" s="20">
        <v>53</v>
      </c>
      <c r="H42" s="14">
        <v>2.5056</v>
      </c>
      <c r="I42" s="14">
        <v>5.8269</v>
      </c>
      <c r="J42" s="14">
        <v>2.0633</v>
      </c>
      <c r="K42" s="15">
        <v>5.3626</v>
      </c>
      <c r="M42" s="22">
        <v>38</v>
      </c>
      <c r="N42" s="75">
        <v>0.00117</v>
      </c>
      <c r="O42" s="77">
        <v>0.000732</v>
      </c>
      <c r="P42" s="1">
        <f t="shared" si="0"/>
        <v>973064.77909138</v>
      </c>
      <c r="Q42" s="1">
        <f t="shared" si="1"/>
        <v>985040.0480676095</v>
      </c>
    </row>
    <row r="43" spans="1:17" ht="15">
      <c r="A43" s="7">
        <v>54</v>
      </c>
      <c r="B43" s="8">
        <v>4.525</v>
      </c>
      <c r="C43" s="8">
        <v>8.958</v>
      </c>
      <c r="D43" s="8">
        <v>2.558</v>
      </c>
      <c r="E43" s="9">
        <v>6.854</v>
      </c>
      <c r="G43" s="20">
        <v>54</v>
      </c>
      <c r="H43" s="14">
        <v>2.7701</v>
      </c>
      <c r="I43" s="14">
        <v>6.4474</v>
      </c>
      <c r="J43" s="14">
        <v>2.1941</v>
      </c>
      <c r="K43" s="15">
        <v>5.7985</v>
      </c>
      <c r="M43" s="20">
        <v>39</v>
      </c>
      <c r="N43" s="75">
        <v>0.001274</v>
      </c>
      <c r="O43" s="77">
        <v>0.000848</v>
      </c>
      <c r="P43" s="1">
        <f t="shared" si="0"/>
        <v>971926.2932998431</v>
      </c>
      <c r="Q43" s="1">
        <f t="shared" si="1"/>
        <v>984318.9987524241</v>
      </c>
    </row>
    <row r="44" spans="1:17" ht="15">
      <c r="A44" s="7">
        <v>55</v>
      </c>
      <c r="B44" s="8">
        <v>5</v>
      </c>
      <c r="C44" s="8">
        <v>9.872</v>
      </c>
      <c r="D44" s="8">
        <v>2.731</v>
      </c>
      <c r="E44" s="9">
        <v>7.407</v>
      </c>
      <c r="G44" s="20">
        <v>55</v>
      </c>
      <c r="H44" s="14">
        <v>3.0534</v>
      </c>
      <c r="I44" s="14">
        <v>7.1294</v>
      </c>
      <c r="J44" s="14">
        <v>2.3396</v>
      </c>
      <c r="K44" s="15">
        <v>6.2708</v>
      </c>
      <c r="M44" s="22">
        <v>40</v>
      </c>
      <c r="N44" s="75">
        <v>0.001389</v>
      </c>
      <c r="O44" s="77">
        <v>0.000978</v>
      </c>
      <c r="P44" s="1">
        <f t="shared" si="0"/>
        <v>970688.0592021791</v>
      </c>
      <c r="Q44" s="1">
        <f t="shared" si="1"/>
        <v>983484.2962414821</v>
      </c>
    </row>
    <row r="45" spans="1:17" ht="15">
      <c r="A45" s="7">
        <v>56</v>
      </c>
      <c r="B45" s="8">
        <v>5.516</v>
      </c>
      <c r="C45" s="8">
        <v>10.882</v>
      </c>
      <c r="D45" s="8">
        <v>2.952</v>
      </c>
      <c r="E45" s="9">
        <v>7.992</v>
      </c>
      <c r="G45" s="20">
        <v>56</v>
      </c>
      <c r="H45" s="14">
        <v>3.3504</v>
      </c>
      <c r="I45" s="14">
        <v>7.8756</v>
      </c>
      <c r="J45" s="14">
        <v>2.5014</v>
      </c>
      <c r="K45" s="15">
        <v>6.7851</v>
      </c>
      <c r="M45" s="20">
        <v>41</v>
      </c>
      <c r="N45" s="75">
        <v>0.00153</v>
      </c>
      <c r="O45" s="77">
        <v>0.001117</v>
      </c>
      <c r="P45" s="1">
        <f t="shared" si="0"/>
        <v>969339.7734879473</v>
      </c>
      <c r="Q45" s="1">
        <f t="shared" si="1"/>
        <v>982522.448599758</v>
      </c>
    </row>
    <row r="46" spans="1:17" ht="15">
      <c r="A46" s="7">
        <v>57</v>
      </c>
      <c r="B46" s="8">
        <v>6.094</v>
      </c>
      <c r="C46" s="8">
        <v>11.998</v>
      </c>
      <c r="D46" s="8">
        <v>3.227</v>
      </c>
      <c r="E46" s="9">
        <v>8.61</v>
      </c>
      <c r="G46" s="20">
        <v>57</v>
      </c>
      <c r="H46" s="14">
        <v>3.656</v>
      </c>
      <c r="I46" s="14">
        <v>8.6884</v>
      </c>
      <c r="J46" s="14">
        <v>2.6811</v>
      </c>
      <c r="K46" s="15">
        <v>7.347</v>
      </c>
      <c r="M46" s="22">
        <v>42</v>
      </c>
      <c r="N46" s="75">
        <v>0.00171</v>
      </c>
      <c r="O46" s="77">
        <v>0.001251</v>
      </c>
      <c r="P46" s="1">
        <f t="shared" si="0"/>
        <v>967856.6836345107</v>
      </c>
      <c r="Q46" s="1">
        <f t="shared" si="1"/>
        <v>981424.971024672</v>
      </c>
    </row>
    <row r="47" spans="1:17" ht="15">
      <c r="A47" s="7">
        <v>58</v>
      </c>
      <c r="B47" s="8">
        <v>6.706</v>
      </c>
      <c r="C47" s="8">
        <v>13.231</v>
      </c>
      <c r="D47" s="8">
        <v>3.563</v>
      </c>
      <c r="E47" s="9">
        <v>9.262</v>
      </c>
      <c r="G47" s="20">
        <v>58</v>
      </c>
      <c r="H47" s="14">
        <v>3.9654</v>
      </c>
      <c r="I47" s="14">
        <v>9.5704</v>
      </c>
      <c r="J47" s="14">
        <v>2.8805</v>
      </c>
      <c r="K47" s="15">
        <v>7.9621</v>
      </c>
      <c r="M47" s="20">
        <v>43</v>
      </c>
      <c r="N47" s="75">
        <v>0.001927</v>
      </c>
      <c r="O47" s="77">
        <v>0.00137</v>
      </c>
      <c r="P47" s="1">
        <f t="shared" si="0"/>
        <v>966201.6487054958</v>
      </c>
      <c r="Q47" s="1">
        <f t="shared" si="1"/>
        <v>980197.2083859202</v>
      </c>
    </row>
    <row r="48" spans="1:17" ht="15">
      <c r="A48" s="7">
        <v>59</v>
      </c>
      <c r="B48" s="8">
        <v>7.382</v>
      </c>
      <c r="C48" s="8">
        <v>14.591</v>
      </c>
      <c r="D48" s="8">
        <v>3.966</v>
      </c>
      <c r="E48" s="9">
        <v>9.969</v>
      </c>
      <c r="G48" s="20">
        <v>59</v>
      </c>
      <c r="H48" s="14">
        <v>4.2734</v>
      </c>
      <c r="I48" s="14">
        <v>10.5241</v>
      </c>
      <c r="J48" s="14">
        <v>3.1012</v>
      </c>
      <c r="K48" s="15">
        <v>8.6361</v>
      </c>
      <c r="M48" s="22">
        <v>44</v>
      </c>
      <c r="N48" s="75">
        <v>0.002173</v>
      </c>
      <c r="O48" s="77">
        <v>0.001477</v>
      </c>
      <c r="P48" s="1">
        <f t="shared" si="0"/>
        <v>964339.7781284403</v>
      </c>
      <c r="Q48" s="1">
        <f t="shared" si="1"/>
        <v>978854.3382104315</v>
      </c>
    </row>
    <row r="49" spans="1:17" ht="15">
      <c r="A49" s="7">
        <v>60</v>
      </c>
      <c r="B49" s="8">
        <v>8.13</v>
      </c>
      <c r="C49" s="8">
        <v>16.093</v>
      </c>
      <c r="D49" s="8">
        <v>4.444</v>
      </c>
      <c r="E49" s="9">
        <v>10.757</v>
      </c>
      <c r="G49" s="20">
        <v>60</v>
      </c>
      <c r="H49" s="14">
        <v>4.5752</v>
      </c>
      <c r="I49" s="14">
        <v>11.5521</v>
      </c>
      <c r="J49" s="14">
        <v>3.3448</v>
      </c>
      <c r="K49" s="15">
        <v>9.3744</v>
      </c>
      <c r="M49" s="20">
        <v>45</v>
      </c>
      <c r="N49" s="75">
        <v>0.002439</v>
      </c>
      <c r="O49" s="77">
        <v>0.001586</v>
      </c>
      <c r="P49" s="1">
        <f t="shared" si="0"/>
        <v>962244.2677905671</v>
      </c>
      <c r="Q49" s="1">
        <f t="shared" si="1"/>
        <v>977408.5703528947</v>
      </c>
    </row>
    <row r="50" spans="1:17" ht="15">
      <c r="A50" s="7">
        <v>61</v>
      </c>
      <c r="B50" s="8">
        <v>8.958</v>
      </c>
      <c r="C50" s="8">
        <v>17.749</v>
      </c>
      <c r="D50" s="8">
        <v>5.002</v>
      </c>
      <c r="E50" s="9">
        <v>11.635</v>
      </c>
      <c r="G50" s="20">
        <v>61</v>
      </c>
      <c r="H50" s="14">
        <v>4.8654</v>
      </c>
      <c r="I50" s="14">
        <v>12.6571</v>
      </c>
      <c r="J50" s="14">
        <v>3.5914</v>
      </c>
      <c r="K50" s="15">
        <v>10.1828</v>
      </c>
      <c r="M50" s="22">
        <v>46</v>
      </c>
      <c r="N50" s="75">
        <v>0.002727</v>
      </c>
      <c r="O50" s="77">
        <v>0.001707</v>
      </c>
      <c r="P50" s="1">
        <f t="shared" si="0"/>
        <v>959897.3540214259</v>
      </c>
      <c r="Q50" s="1">
        <f t="shared" si="1"/>
        <v>975858.4003603151</v>
      </c>
    </row>
    <row r="51" spans="1:17" ht="15">
      <c r="A51" s="7">
        <v>62</v>
      </c>
      <c r="B51" s="8">
        <v>9.872</v>
      </c>
      <c r="C51" s="8">
        <v>19.575</v>
      </c>
      <c r="D51" s="8">
        <v>5.647</v>
      </c>
      <c r="E51" s="9">
        <v>12.614</v>
      </c>
      <c r="G51" s="20">
        <v>62</v>
      </c>
      <c r="H51" s="14">
        <v>5.1379</v>
      </c>
      <c r="I51" s="14">
        <v>13.8417</v>
      </c>
      <c r="J51" s="14">
        <v>3.8417</v>
      </c>
      <c r="K51" s="15">
        <v>11.0668</v>
      </c>
      <c r="M51" s="20">
        <v>47</v>
      </c>
      <c r="N51" s="75">
        <v>0.003048</v>
      </c>
      <c r="O51" s="77">
        <v>0.00185</v>
      </c>
      <c r="P51" s="1">
        <f t="shared" si="0"/>
        <v>957279.7139370095</v>
      </c>
      <c r="Q51" s="1">
        <f t="shared" si="1"/>
        <v>974192.6100709001</v>
      </c>
    </row>
    <row r="52" spans="1:17" ht="15">
      <c r="A52" s="7">
        <v>63</v>
      </c>
      <c r="B52" s="8">
        <v>10.882</v>
      </c>
      <c r="C52" s="8">
        <v>21.587</v>
      </c>
      <c r="D52" s="8">
        <v>6.386</v>
      </c>
      <c r="E52" s="9">
        <v>13.703</v>
      </c>
      <c r="G52" s="20">
        <v>63</v>
      </c>
      <c r="H52" s="14">
        <v>5.5084</v>
      </c>
      <c r="I52" s="14">
        <v>15.1083</v>
      </c>
      <c r="J52" s="14">
        <v>4.1264</v>
      </c>
      <c r="K52" s="15">
        <v>11.9579</v>
      </c>
      <c r="M52" s="22">
        <v>48</v>
      </c>
      <c r="N52" s="75">
        <v>0.003393</v>
      </c>
      <c r="O52" s="77">
        <v>0.002017</v>
      </c>
      <c r="P52" s="1">
        <f t="shared" si="0"/>
        <v>954361.9253689294</v>
      </c>
      <c r="Q52" s="1">
        <f t="shared" si="1"/>
        <v>972390.3537422689</v>
      </c>
    </row>
    <row r="53" spans="1:17" ht="15">
      <c r="A53" s="7">
        <v>64</v>
      </c>
      <c r="B53" s="8">
        <v>11.998</v>
      </c>
      <c r="C53" s="8">
        <v>23.803</v>
      </c>
      <c r="D53" s="8">
        <v>7.226</v>
      </c>
      <c r="E53" s="9">
        <v>14.916</v>
      </c>
      <c r="G53" s="20">
        <v>64</v>
      </c>
      <c r="H53" s="14">
        <v>6.09</v>
      </c>
      <c r="I53" s="14">
        <v>16.4598</v>
      </c>
      <c r="J53" s="14">
        <v>4.4735</v>
      </c>
      <c r="K53" s="15">
        <v>12.8181</v>
      </c>
      <c r="M53" s="20">
        <v>49</v>
      </c>
      <c r="N53" s="75">
        <v>0.003774</v>
      </c>
      <c r="O53" s="77">
        <v>0.002218</v>
      </c>
      <c r="P53" s="1">
        <f t="shared" si="0"/>
        <v>951123.7753561527</v>
      </c>
      <c r="Q53" s="1">
        <f t="shared" si="1"/>
        <v>970429.0423987707</v>
      </c>
    </row>
    <row r="54" spans="1:17" ht="15">
      <c r="A54" s="7">
        <v>65</v>
      </c>
      <c r="B54" s="8">
        <v>13.231</v>
      </c>
      <c r="C54" s="8">
        <v>26.242</v>
      </c>
      <c r="D54" s="8">
        <v>8.171</v>
      </c>
      <c r="E54" s="9">
        <v>16.266</v>
      </c>
      <c r="G54" s="20">
        <v>65</v>
      </c>
      <c r="H54" s="14">
        <v>6.8875</v>
      </c>
      <c r="I54" s="14">
        <v>18.0706</v>
      </c>
      <c r="J54" s="14">
        <v>4.9086</v>
      </c>
      <c r="K54" s="15">
        <v>13.6967</v>
      </c>
      <c r="M54" s="22">
        <v>50</v>
      </c>
      <c r="N54" s="75">
        <v>0.004187</v>
      </c>
      <c r="O54" s="77">
        <v>0.002452</v>
      </c>
      <c r="P54" s="1">
        <f t="shared" si="0"/>
        <v>947534.2342279585</v>
      </c>
      <c r="Q54" s="1">
        <f t="shared" si="1"/>
        <v>968276.6307827302</v>
      </c>
    </row>
    <row r="55" spans="1:17" ht="15">
      <c r="A55" s="7">
        <v>66</v>
      </c>
      <c r="B55" s="8">
        <v>14.591</v>
      </c>
      <c r="C55" s="8">
        <v>28.925</v>
      </c>
      <c r="D55" s="8">
        <v>9.235</v>
      </c>
      <c r="E55" s="9">
        <v>17.768</v>
      </c>
      <c r="G55" s="20">
        <v>66</v>
      </c>
      <c r="H55" s="14">
        <v>7.9057</v>
      </c>
      <c r="I55" s="14">
        <v>20.0313</v>
      </c>
      <c r="J55" s="14">
        <v>5.4484</v>
      </c>
      <c r="K55" s="15">
        <v>14.64</v>
      </c>
      <c r="M55" s="20">
        <v>51</v>
      </c>
      <c r="N55" s="75">
        <v>0.004634</v>
      </c>
      <c r="O55" s="77">
        <v>0.002725</v>
      </c>
      <c r="P55" s="1">
        <f t="shared" si="0"/>
        <v>943566.908389246</v>
      </c>
      <c r="Q55" s="1">
        <f t="shared" si="1"/>
        <v>965902.4164840509</v>
      </c>
    </row>
    <row r="56" spans="1:17" ht="15">
      <c r="A56" s="7">
        <v>67</v>
      </c>
      <c r="B56" s="8">
        <v>16.093</v>
      </c>
      <c r="C56" s="8">
        <v>31.873</v>
      </c>
      <c r="D56" s="8">
        <v>10.432</v>
      </c>
      <c r="E56" s="9">
        <v>19.439</v>
      </c>
      <c r="G56" s="20">
        <v>67</v>
      </c>
      <c r="H56" s="14">
        <v>9.1493</v>
      </c>
      <c r="I56" s="14">
        <v>22.3416</v>
      </c>
      <c r="J56" s="14">
        <v>6.0827</v>
      </c>
      <c r="K56" s="15">
        <v>15.6913</v>
      </c>
      <c r="M56" s="22">
        <v>52</v>
      </c>
      <c r="N56" s="75">
        <v>0.005092</v>
      </c>
      <c r="O56" s="77">
        <v>0.003012</v>
      </c>
      <c r="P56" s="1">
        <f t="shared" si="0"/>
        <v>939194.4193357702</v>
      </c>
      <c r="Q56" s="1">
        <f t="shared" si="1"/>
        <v>963270.3323991318</v>
      </c>
    </row>
    <row r="57" spans="1:17" ht="15">
      <c r="A57" s="7">
        <v>68</v>
      </c>
      <c r="B57" s="8">
        <v>17.749</v>
      </c>
      <c r="C57" s="8">
        <v>35.111</v>
      </c>
      <c r="D57" s="8">
        <v>11.78</v>
      </c>
      <c r="E57" s="9">
        <v>21.295</v>
      </c>
      <c r="G57" s="20">
        <v>68</v>
      </c>
      <c r="H57" s="14">
        <v>10.6232</v>
      </c>
      <c r="I57" s="14">
        <v>25.0018</v>
      </c>
      <c r="J57" s="14">
        <v>6.7954</v>
      </c>
      <c r="K57" s="15">
        <v>16.8912</v>
      </c>
      <c r="M57" s="20">
        <v>53</v>
      </c>
      <c r="N57" s="75">
        <v>0.005572</v>
      </c>
      <c r="O57" s="77">
        <v>0.00328</v>
      </c>
      <c r="P57" s="1">
        <f t="shared" si="0"/>
        <v>934412.0413525124</v>
      </c>
      <c r="Q57" s="1">
        <f t="shared" si="1"/>
        <v>960368.9621579456</v>
      </c>
    </row>
    <row r="58" spans="1:17" ht="15">
      <c r="A58" s="7">
        <v>69</v>
      </c>
      <c r="B58" s="8">
        <v>19.575</v>
      </c>
      <c r="C58" s="8">
        <v>38.662</v>
      </c>
      <c r="D58" s="8">
        <v>13.297</v>
      </c>
      <c r="E58" s="9">
        <v>23.357</v>
      </c>
      <c r="G58" s="20">
        <v>69</v>
      </c>
      <c r="H58" s="14">
        <v>12.332</v>
      </c>
      <c r="I58" s="14">
        <v>28.0117</v>
      </c>
      <c r="J58" s="14">
        <v>7.5719</v>
      </c>
      <c r="K58" s="15">
        <v>18.2776</v>
      </c>
      <c r="M58" s="22">
        <v>54</v>
      </c>
      <c r="N58" s="75">
        <v>0.006094</v>
      </c>
      <c r="O58" s="77">
        <v>0.003517</v>
      </c>
      <c r="P58" s="1">
        <f t="shared" si="0"/>
        <v>929205.4974580962</v>
      </c>
      <c r="Q58" s="1">
        <f t="shared" si="1"/>
        <v>957218.9519620676</v>
      </c>
    </row>
    <row r="59" spans="1:17" ht="15">
      <c r="A59" s="7">
        <v>70</v>
      </c>
      <c r="B59" s="8">
        <v>21.587</v>
      </c>
      <c r="C59" s="8">
        <v>42.555</v>
      </c>
      <c r="D59" s="8">
        <v>15.002</v>
      </c>
      <c r="E59" s="9">
        <v>25.647</v>
      </c>
      <c r="G59" s="20">
        <v>70</v>
      </c>
      <c r="H59" s="14">
        <v>14.2806</v>
      </c>
      <c r="I59" s="14">
        <v>31.3714</v>
      </c>
      <c r="J59" s="14">
        <v>8.3984</v>
      </c>
      <c r="K59" s="15">
        <v>19.8861</v>
      </c>
      <c r="M59" s="20">
        <v>55</v>
      </c>
      <c r="N59" s="75">
        <v>0.006676</v>
      </c>
      <c r="O59" s="77">
        <v>0.003732</v>
      </c>
      <c r="P59" s="1">
        <f t="shared" si="0"/>
        <v>923542.9191565865</v>
      </c>
      <c r="Q59" s="1">
        <f t="shared" si="1"/>
        <v>953852.412908017</v>
      </c>
    </row>
    <row r="60" spans="1:17" ht="15">
      <c r="A60" s="7">
        <v>71</v>
      </c>
      <c r="B60" s="8">
        <v>23.803</v>
      </c>
      <c r="C60" s="8">
        <v>46.816</v>
      </c>
      <c r="D60" s="8">
        <v>16.919</v>
      </c>
      <c r="E60" s="9">
        <v>28.187</v>
      </c>
      <c r="G60" s="20">
        <v>71</v>
      </c>
      <c r="H60" s="14">
        <v>16.4736</v>
      </c>
      <c r="I60" s="14">
        <v>35.0808</v>
      </c>
      <c r="J60" s="14">
        <v>9.2619</v>
      </c>
      <c r="K60" s="15">
        <v>21.7496</v>
      </c>
      <c r="M60" s="22">
        <v>56</v>
      </c>
      <c r="N60" s="75">
        <v>0.0073</v>
      </c>
      <c r="O60" s="77">
        <v>0.003947</v>
      </c>
      <c r="P60" s="1">
        <f t="shared" si="0"/>
        <v>917377.3466282971</v>
      </c>
      <c r="Q60" s="1">
        <f t="shared" si="1"/>
        <v>950292.6357030444</v>
      </c>
    </row>
    <row r="61" spans="1:17" ht="15">
      <c r="A61" s="7">
        <v>72</v>
      </c>
      <c r="B61" s="8">
        <v>26.242</v>
      </c>
      <c r="C61" s="8">
        <v>51.476</v>
      </c>
      <c r="D61" s="8">
        <v>19.071</v>
      </c>
      <c r="E61" s="9">
        <v>31.003</v>
      </c>
      <c r="G61" s="20">
        <v>72</v>
      </c>
      <c r="H61" s="14">
        <v>18.916</v>
      </c>
      <c r="I61" s="14">
        <v>39.14</v>
      </c>
      <c r="J61" s="14">
        <v>10.1507</v>
      </c>
      <c r="K61" s="15">
        <v>23.8892</v>
      </c>
      <c r="M61" s="20">
        <v>57</v>
      </c>
      <c r="N61" s="75">
        <v>0.007959</v>
      </c>
      <c r="O61" s="77">
        <v>0.004169</v>
      </c>
      <c r="P61" s="1">
        <f t="shared" si="0"/>
        <v>910680.4919979105</v>
      </c>
      <c r="Q61" s="1">
        <f t="shared" si="1"/>
        <v>946541.8306699244</v>
      </c>
    </row>
    <row r="62" spans="1:17" ht="15">
      <c r="A62" s="7">
        <v>73</v>
      </c>
      <c r="B62" s="8">
        <v>28.925</v>
      </c>
      <c r="C62" s="8">
        <v>56.564</v>
      </c>
      <c r="D62" s="8">
        <v>21.485</v>
      </c>
      <c r="E62" s="9">
        <v>34.122</v>
      </c>
      <c r="G62" s="20">
        <v>73</v>
      </c>
      <c r="H62" s="14">
        <v>21.6123</v>
      </c>
      <c r="I62" s="14">
        <v>43.549</v>
      </c>
      <c r="J62" s="14">
        <v>11.0538</v>
      </c>
      <c r="K62" s="15">
        <v>26.2863</v>
      </c>
      <c r="M62" s="22">
        <v>58</v>
      </c>
      <c r="N62" s="75">
        <v>0.008602</v>
      </c>
      <c r="O62" s="77">
        <v>0.004393</v>
      </c>
      <c r="P62" s="1">
        <f t="shared" si="0"/>
        <v>903432.3859620992</v>
      </c>
      <c r="Q62" s="1">
        <f t="shared" si="1"/>
        <v>942595.6977778615</v>
      </c>
    </row>
    <row r="63" spans="1:17" ht="15">
      <c r="A63" s="7">
        <v>74</v>
      </c>
      <c r="B63" s="8">
        <v>31.873</v>
      </c>
      <c r="C63" s="8">
        <v>62.113</v>
      </c>
      <c r="D63" s="8">
        <v>24.192</v>
      </c>
      <c r="E63" s="9">
        <v>37.573</v>
      </c>
      <c r="G63" s="20">
        <v>74</v>
      </c>
      <c r="H63" s="14">
        <v>24.5675</v>
      </c>
      <c r="I63" s="14">
        <v>48.3078</v>
      </c>
      <c r="J63" s="14">
        <v>11.961</v>
      </c>
      <c r="K63" s="15">
        <v>28.9139</v>
      </c>
      <c r="M63" s="20">
        <v>59</v>
      </c>
      <c r="N63" s="75">
        <v>0.009213</v>
      </c>
      <c r="O63" s="77">
        <v>0.004598</v>
      </c>
      <c r="P63" s="1">
        <f t="shared" si="0"/>
        <v>895661.0605780532</v>
      </c>
      <c r="Q63" s="1">
        <f t="shared" si="1"/>
        <v>938454.8748775234</v>
      </c>
    </row>
    <row r="64" spans="1:17" ht="15">
      <c r="A64" s="7">
        <v>75</v>
      </c>
      <c r="B64" s="8">
        <v>35.111</v>
      </c>
      <c r="C64" s="8">
        <v>68.153</v>
      </c>
      <c r="D64" s="8">
        <v>27.224</v>
      </c>
      <c r="E64" s="9">
        <v>41.389</v>
      </c>
      <c r="G64" s="20">
        <v>75</v>
      </c>
      <c r="H64" s="14">
        <v>27.7862</v>
      </c>
      <c r="I64" s="14">
        <v>53.4163</v>
      </c>
      <c r="J64" s="14">
        <v>12.8778</v>
      </c>
      <c r="K64" s="15">
        <v>31.7462</v>
      </c>
      <c r="M64" s="22">
        <v>60</v>
      </c>
      <c r="N64" s="75">
        <v>0.009793</v>
      </c>
      <c r="O64" s="77">
        <v>0.004801</v>
      </c>
      <c r="P64" s="1">
        <f t="shared" si="0"/>
        <v>887409.3352269476</v>
      </c>
      <c r="Q64" s="1">
        <f t="shared" si="1"/>
        <v>934139.8593628366</v>
      </c>
    </row>
    <row r="65" spans="1:17" ht="15">
      <c r="A65" s="7">
        <v>76</v>
      </c>
      <c r="B65" s="8">
        <v>38.662</v>
      </c>
      <c r="C65" s="8">
        <v>74.718</v>
      </c>
      <c r="D65" s="8">
        <v>30.616</v>
      </c>
      <c r="E65" s="9">
        <v>45.602</v>
      </c>
      <c r="G65" s="20">
        <v>76</v>
      </c>
      <c r="H65" s="14">
        <v>31.2732</v>
      </c>
      <c r="I65" s="14">
        <v>58.8745</v>
      </c>
      <c r="J65" s="14">
        <v>13.8681</v>
      </c>
      <c r="K65" s="15">
        <v>34.7587</v>
      </c>
      <c r="M65" s="20">
        <v>61</v>
      </c>
      <c r="N65" s="75">
        <v>0.01035</v>
      </c>
      <c r="O65" s="77">
        <v>0.00503</v>
      </c>
      <c r="P65" s="1">
        <f t="shared" si="0"/>
        <v>878718.93560707</v>
      </c>
      <c r="Q65" s="1">
        <f t="shared" si="1"/>
        <v>929655.0538980355</v>
      </c>
    </row>
    <row r="66" spans="1:17" ht="15">
      <c r="A66" s="7">
        <v>77</v>
      </c>
      <c r="B66" s="8">
        <v>42.555</v>
      </c>
      <c r="C66" s="8">
        <v>81.839</v>
      </c>
      <c r="D66" s="8">
        <v>34.405</v>
      </c>
      <c r="E66" s="9">
        <v>50.249</v>
      </c>
      <c r="G66" s="20">
        <v>77</v>
      </c>
      <c r="H66" s="14">
        <v>35.0334</v>
      </c>
      <c r="I66" s="14">
        <v>64.6826</v>
      </c>
      <c r="J66" s="14">
        <v>15.0041</v>
      </c>
      <c r="K66" s="15">
        <v>37.9279</v>
      </c>
      <c r="M66" s="22">
        <v>62</v>
      </c>
      <c r="N66" s="75">
        <v>0.010892</v>
      </c>
      <c r="O66" s="77">
        <v>0.005293</v>
      </c>
      <c r="P66" s="1">
        <f t="shared" si="0"/>
        <v>869624.1946235369</v>
      </c>
      <c r="Q66" s="1">
        <f t="shared" si="1"/>
        <v>924978.8889769284</v>
      </c>
    </row>
    <row r="67" spans="1:17" ht="15">
      <c r="A67" s="7">
        <v>78</v>
      </c>
      <c r="B67" s="8">
        <v>46.817</v>
      </c>
      <c r="C67" s="8">
        <v>89.548</v>
      </c>
      <c r="D67" s="8">
        <v>38.633</v>
      </c>
      <c r="E67" s="9">
        <v>55.366</v>
      </c>
      <c r="G67" s="20">
        <v>78</v>
      </c>
      <c r="H67" s="14">
        <v>39.0713</v>
      </c>
      <c r="I67" s="14">
        <v>70.8404</v>
      </c>
      <c r="J67" s="14">
        <v>16.352</v>
      </c>
      <c r="K67" s="15">
        <v>41.2316</v>
      </c>
      <c r="M67" s="20">
        <v>63</v>
      </c>
      <c r="N67" s="75">
        <v>0.011451</v>
      </c>
      <c r="O67" s="77">
        <v>0.005598</v>
      </c>
      <c r="P67" s="1">
        <f t="shared" si="0"/>
        <v>860152.2478956974</v>
      </c>
      <c r="Q67" s="1">
        <f t="shared" si="1"/>
        <v>920082.9757175735</v>
      </c>
    </row>
    <row r="68" spans="1:17" ht="15">
      <c r="A68" s="7">
        <v>79</v>
      </c>
      <c r="B68" s="8">
        <v>51.476</v>
      </c>
      <c r="C68" s="8">
        <v>97.876</v>
      </c>
      <c r="D68" s="8">
        <v>43.343</v>
      </c>
      <c r="E68" s="9">
        <v>60.993</v>
      </c>
      <c r="G68" s="20">
        <v>79</v>
      </c>
      <c r="H68" s="14">
        <v>43.3919</v>
      </c>
      <c r="I68" s="14">
        <v>77.348</v>
      </c>
      <c r="J68" s="14">
        <v>17.9716</v>
      </c>
      <c r="K68" s="15">
        <v>44.6485</v>
      </c>
      <c r="M68" s="22">
        <v>64</v>
      </c>
      <c r="N68" s="75">
        <v>0.012051</v>
      </c>
      <c r="O68" s="77">
        <v>0.005984</v>
      </c>
      <c r="P68" s="1">
        <f t="shared" si="0"/>
        <v>850302.6445050437</v>
      </c>
      <c r="Q68" s="1">
        <f t="shared" si="1"/>
        <v>914932.3512195066</v>
      </c>
    </row>
    <row r="69" spans="1:17" ht="15">
      <c r="A69" s="7">
        <v>80</v>
      </c>
      <c r="B69" s="8">
        <v>56.565</v>
      </c>
      <c r="C69" s="8">
        <v>106.85</v>
      </c>
      <c r="D69" s="8">
        <v>48.582</v>
      </c>
      <c r="E69" s="9">
        <v>67.17</v>
      </c>
      <c r="G69" s="20">
        <v>80</v>
      </c>
      <c r="H69" s="14">
        <v>47.9999</v>
      </c>
      <c r="I69" s="14">
        <v>84.2053</v>
      </c>
      <c r="J69" s="14">
        <v>19.9171</v>
      </c>
      <c r="K69" s="15">
        <v>48.1587</v>
      </c>
      <c r="M69" s="20">
        <v>65</v>
      </c>
      <c r="N69" s="75">
        <v>0.012703</v>
      </c>
      <c r="O69" s="77">
        <v>0.006501</v>
      </c>
      <c r="P69" s="1">
        <f t="shared" si="0"/>
        <v>840055.6473361134</v>
      </c>
      <c r="Q69" s="1">
        <f t="shared" si="1"/>
        <v>909457.396029809</v>
      </c>
    </row>
    <row r="70" spans="1:17" ht="15">
      <c r="A70" s="7">
        <v>81</v>
      </c>
      <c r="B70" s="8">
        <v>62.113</v>
      </c>
      <c r="C70" s="8">
        <v>116.496</v>
      </c>
      <c r="D70" s="8">
        <v>54.396</v>
      </c>
      <c r="E70" s="9">
        <v>73.938</v>
      </c>
      <c r="G70" s="20">
        <v>81</v>
      </c>
      <c r="H70" s="14">
        <v>52.9</v>
      </c>
      <c r="I70" s="14">
        <v>91.4124</v>
      </c>
      <c r="J70" s="14">
        <v>22.2372</v>
      </c>
      <c r="K70" s="15">
        <v>51.743</v>
      </c>
      <c r="M70" s="22">
        <v>66</v>
      </c>
      <c r="N70" s="75">
        <v>0.014059</v>
      </c>
      <c r="O70" s="77">
        <v>0.007148</v>
      </c>
      <c r="P70" s="1">
        <f aca="true" t="shared" si="2" ref="P70:P116">+P69*(1-N69)</f>
        <v>829384.4204480028</v>
      </c>
      <c r="Q70" s="1">
        <f aca="true" t="shared" si="3" ref="Q70:Q116">+Q69*(1-O69)</f>
        <v>903545.0134982193</v>
      </c>
    </row>
    <row r="71" spans="1:17" ht="15">
      <c r="A71" s="7">
        <v>82</v>
      </c>
      <c r="B71" s="8">
        <v>68.153</v>
      </c>
      <c r="C71" s="8">
        <v>126.836</v>
      </c>
      <c r="D71" s="8">
        <v>60.836</v>
      </c>
      <c r="E71" s="9">
        <v>81.339</v>
      </c>
      <c r="G71" s="20">
        <v>82</v>
      </c>
      <c r="H71" s="14">
        <v>58.097</v>
      </c>
      <c r="I71" s="14">
        <v>98.9693</v>
      </c>
      <c r="J71" s="14">
        <v>24.9755</v>
      </c>
      <c r="K71" s="15">
        <v>55.3833</v>
      </c>
      <c r="M71" s="20">
        <v>67</v>
      </c>
      <c r="N71" s="75">
        <v>0.015664</v>
      </c>
      <c r="O71" s="77">
        <v>0.007931</v>
      </c>
      <c r="P71" s="1">
        <f t="shared" si="2"/>
        <v>817724.1048809242</v>
      </c>
      <c r="Q71" s="1">
        <f t="shared" si="3"/>
        <v>897086.473741734</v>
      </c>
    </row>
    <row r="72" spans="1:17" ht="15">
      <c r="A72" s="7">
        <v>83</v>
      </c>
      <c r="B72" s="8">
        <v>74.718</v>
      </c>
      <c r="C72" s="8">
        <v>137.888</v>
      </c>
      <c r="D72" s="8">
        <v>67.951</v>
      </c>
      <c r="E72" s="9">
        <v>89.415</v>
      </c>
      <c r="G72" s="20">
        <v>83</v>
      </c>
      <c r="H72" s="14">
        <v>63.5957</v>
      </c>
      <c r="I72" s="14">
        <v>106.876</v>
      </c>
      <c r="J72" s="14">
        <v>28.1523</v>
      </c>
      <c r="K72" s="15">
        <v>59.0624</v>
      </c>
      <c r="M72" s="22">
        <v>68</v>
      </c>
      <c r="N72" s="75">
        <v>0.017562</v>
      </c>
      <c r="O72" s="77">
        <v>0.008878</v>
      </c>
      <c r="P72" s="1">
        <f t="shared" si="2"/>
        <v>804915.2745020695</v>
      </c>
      <c r="Q72" s="1">
        <f t="shared" si="3"/>
        <v>889971.6809184883</v>
      </c>
    </row>
    <row r="73" spans="1:17" ht="15">
      <c r="A73" s="7">
        <v>84</v>
      </c>
      <c r="B73" s="8">
        <v>81.839</v>
      </c>
      <c r="C73" s="8">
        <v>149.663</v>
      </c>
      <c r="D73" s="8">
        <v>75.794</v>
      </c>
      <c r="E73" s="9">
        <v>98.206</v>
      </c>
      <c r="G73" s="20">
        <v>84</v>
      </c>
      <c r="H73" s="14">
        <v>69.4009</v>
      </c>
      <c r="I73" s="14">
        <v>115.1324</v>
      </c>
      <c r="J73" s="14">
        <v>31.7134</v>
      </c>
      <c r="K73" s="15">
        <v>62.7642</v>
      </c>
      <c r="M73" s="20">
        <v>69</v>
      </c>
      <c r="N73" s="75">
        <v>0.019807</v>
      </c>
      <c r="O73" s="77">
        <v>0.009992</v>
      </c>
      <c r="P73" s="1">
        <f t="shared" si="2"/>
        <v>790779.3524512642</v>
      </c>
      <c r="Q73" s="1">
        <f t="shared" si="3"/>
        <v>882070.5123352939</v>
      </c>
    </row>
    <row r="74" spans="1:17" ht="15">
      <c r="A74" s="7">
        <v>85</v>
      </c>
      <c r="B74" s="8">
        <v>89.548</v>
      </c>
      <c r="C74" s="8">
        <v>162.167</v>
      </c>
      <c r="D74" s="8">
        <v>84.412</v>
      </c>
      <c r="E74" s="9">
        <v>107.749</v>
      </c>
      <c r="G74" s="20">
        <v>85</v>
      </c>
      <c r="H74" s="14">
        <v>75.5172</v>
      </c>
      <c r="I74" s="14">
        <v>123.7386</v>
      </c>
      <c r="J74" s="14">
        <v>35.5905</v>
      </c>
      <c r="K74" s="15">
        <v>66.4732</v>
      </c>
      <c r="M74" s="22">
        <v>70</v>
      </c>
      <c r="N74" s="75">
        <v>0.02246</v>
      </c>
      <c r="O74" s="77">
        <v>0.011267</v>
      </c>
      <c r="P74" s="1">
        <f t="shared" si="2"/>
        <v>775116.385817262</v>
      </c>
      <c r="Q74" s="1">
        <f t="shared" si="3"/>
        <v>873256.8637760397</v>
      </c>
    </row>
    <row r="75" spans="1:17" ht="15">
      <c r="A75" s="7">
        <v>86</v>
      </c>
      <c r="B75" s="8">
        <v>97.876</v>
      </c>
      <c r="C75" s="8">
        <v>175.397</v>
      </c>
      <c r="D75" s="8">
        <v>93.853</v>
      </c>
      <c r="E75" s="9">
        <v>118.08</v>
      </c>
      <c r="G75" s="20">
        <v>86</v>
      </c>
      <c r="H75" s="14">
        <v>81.9495</v>
      </c>
      <c r="I75" s="14">
        <v>132.6945</v>
      </c>
      <c r="J75" s="14">
        <v>39.7196</v>
      </c>
      <c r="K75" s="15">
        <v>70.175</v>
      </c>
      <c r="M75" s="20">
        <v>71</v>
      </c>
      <c r="N75" s="75">
        <v>0.025605</v>
      </c>
      <c r="O75" s="77">
        <v>0.012705</v>
      </c>
      <c r="P75" s="1">
        <f t="shared" si="2"/>
        <v>757707.2717918062</v>
      </c>
      <c r="Q75" s="1">
        <f t="shared" si="3"/>
        <v>863417.878691875</v>
      </c>
    </row>
    <row r="76" spans="1:17" ht="15">
      <c r="A76" s="7">
        <v>87</v>
      </c>
      <c r="B76" s="8">
        <v>106.85</v>
      </c>
      <c r="C76" s="8">
        <v>189.343</v>
      </c>
      <c r="D76" s="8">
        <v>104.16</v>
      </c>
      <c r="E76" s="9">
        <v>129.23</v>
      </c>
      <c r="G76" s="20">
        <v>87</v>
      </c>
      <c r="H76" s="14">
        <v>88.7025</v>
      </c>
      <c r="I76" s="14">
        <v>142.0002</v>
      </c>
      <c r="J76" s="14">
        <v>44.0415</v>
      </c>
      <c r="K76" s="15">
        <v>73.8924</v>
      </c>
      <c r="M76" s="22">
        <v>72</v>
      </c>
      <c r="N76" s="75">
        <v>0.029354</v>
      </c>
      <c r="O76" s="77">
        <v>0.014313</v>
      </c>
      <c r="P76" s="1">
        <f t="shared" si="2"/>
        <v>738306.177097577</v>
      </c>
      <c r="Q76" s="1">
        <f t="shared" si="3"/>
        <v>852448.1545430948</v>
      </c>
    </row>
    <row r="77" spans="1:17" ht="15">
      <c r="A77" s="7">
        <v>88</v>
      </c>
      <c r="B77" s="8">
        <v>116.496</v>
      </c>
      <c r="C77" s="8">
        <v>203.986</v>
      </c>
      <c r="D77" s="8">
        <v>115.369</v>
      </c>
      <c r="E77" s="9">
        <v>141.222</v>
      </c>
      <c r="G77" s="20">
        <v>88</v>
      </c>
      <c r="H77" s="14">
        <v>95.781</v>
      </c>
      <c r="I77" s="14">
        <v>151.6557</v>
      </c>
      <c r="J77" s="14">
        <v>48.5011</v>
      </c>
      <c r="K77" s="15">
        <v>77.7907</v>
      </c>
      <c r="M77" s="20">
        <v>73</v>
      </c>
      <c r="N77" s="75">
        <v>0.033833</v>
      </c>
      <c r="O77" s="77">
        <v>0.017578</v>
      </c>
      <c r="P77" s="1">
        <f t="shared" si="2"/>
        <v>716633.9375750547</v>
      </c>
      <c r="Q77" s="1">
        <f t="shared" si="3"/>
        <v>840247.0641071195</v>
      </c>
    </row>
    <row r="78" spans="1:17" ht="15">
      <c r="A78" s="7">
        <v>89</v>
      </c>
      <c r="B78" s="8">
        <v>126.836</v>
      </c>
      <c r="C78" s="8">
        <v>219.296</v>
      </c>
      <c r="D78" s="8">
        <v>127.509</v>
      </c>
      <c r="E78" s="9">
        <v>154.076</v>
      </c>
      <c r="G78" s="20">
        <v>89</v>
      </c>
      <c r="H78" s="14">
        <v>103.1898</v>
      </c>
      <c r="I78" s="14">
        <v>161.6609</v>
      </c>
      <c r="J78" s="14">
        <v>53.0474</v>
      </c>
      <c r="K78" s="15">
        <v>82.0603</v>
      </c>
      <c r="M78" s="22">
        <v>74</v>
      </c>
      <c r="N78" s="75">
        <v>0.039202</v>
      </c>
      <c r="O78" s="77">
        <v>0.021666</v>
      </c>
      <c r="P78" s="1">
        <f t="shared" si="2"/>
        <v>692388.0615650779</v>
      </c>
      <c r="Q78" s="1">
        <f t="shared" si="3"/>
        <v>825477.2012142445</v>
      </c>
    </row>
    <row r="79" spans="1:17" ht="15">
      <c r="A79" s="7">
        <v>90</v>
      </c>
      <c r="B79" s="8">
        <v>137.888</v>
      </c>
      <c r="C79" s="8">
        <v>235.235</v>
      </c>
      <c r="D79" s="8">
        <v>140.6</v>
      </c>
      <c r="E79" s="9">
        <v>167.8</v>
      </c>
      <c r="G79" s="20">
        <v>90</v>
      </c>
      <c r="H79" s="14">
        <v>110.9336</v>
      </c>
      <c r="I79" s="14">
        <v>172.016</v>
      </c>
      <c r="J79" s="14">
        <v>57.633</v>
      </c>
      <c r="K79" s="15">
        <v>86.88</v>
      </c>
      <c r="M79" s="20">
        <v>75</v>
      </c>
      <c r="N79" s="75">
        <v>0.045637</v>
      </c>
      <c r="O79" s="77">
        <v>0.026885</v>
      </c>
      <c r="P79" s="1">
        <f t="shared" si="2"/>
        <v>665245.0647756037</v>
      </c>
      <c r="Q79" s="1">
        <f t="shared" si="3"/>
        <v>807592.4121727367</v>
      </c>
    </row>
    <row r="80" spans="1:17" ht="15">
      <c r="A80" s="7">
        <v>91</v>
      </c>
      <c r="B80" s="8">
        <v>149.663</v>
      </c>
      <c r="C80" s="8">
        <v>251.753</v>
      </c>
      <c r="D80" s="8">
        <v>154.647</v>
      </c>
      <c r="E80" s="9">
        <v>182.393</v>
      </c>
      <c r="G80" s="20">
        <v>91</v>
      </c>
      <c r="H80" s="14">
        <v>119.0172</v>
      </c>
      <c r="I80" s="14">
        <v>182.7207</v>
      </c>
      <c r="J80" s="14">
        <v>62.2144</v>
      </c>
      <c r="K80" s="15">
        <v>92.4166</v>
      </c>
      <c r="M80" s="22">
        <v>76</v>
      </c>
      <c r="N80" s="75">
        <v>0.053345</v>
      </c>
      <c r="O80" s="77">
        <v>0.030905</v>
      </c>
      <c r="P80" s="1">
        <f t="shared" si="2"/>
        <v>634885.2757544394</v>
      </c>
      <c r="Q80" s="1">
        <f t="shared" si="3"/>
        <v>785880.2901714727</v>
      </c>
    </row>
    <row r="81" spans="1:17" ht="15">
      <c r="A81" s="7">
        <v>92</v>
      </c>
      <c r="B81" s="8">
        <v>162.167</v>
      </c>
      <c r="C81" s="8">
        <v>268.791</v>
      </c>
      <c r="D81" s="8">
        <v>169.645</v>
      </c>
      <c r="E81" s="9">
        <v>197.843</v>
      </c>
      <c r="G81" s="20">
        <v>92</v>
      </c>
      <c r="H81" s="14">
        <v>127.4454</v>
      </c>
      <c r="I81" s="14">
        <v>193.7753</v>
      </c>
      <c r="J81" s="14">
        <v>66.8049</v>
      </c>
      <c r="K81" s="15">
        <v>98.8263</v>
      </c>
      <c r="M81" s="20">
        <v>77</v>
      </c>
      <c r="N81" s="75">
        <v>0.062555</v>
      </c>
      <c r="O81" s="77">
        <v>0.035669</v>
      </c>
      <c r="P81" s="1">
        <f t="shared" si="2"/>
        <v>601017.3207193188</v>
      </c>
      <c r="Q81" s="1">
        <f t="shared" si="3"/>
        <v>761592.6598037233</v>
      </c>
    </row>
    <row r="82" spans="1:17" ht="15">
      <c r="A82" s="7">
        <v>93</v>
      </c>
      <c r="B82" s="8">
        <v>175.397</v>
      </c>
      <c r="C82" s="8">
        <v>286.281</v>
      </c>
      <c r="D82" s="8">
        <v>185.569</v>
      </c>
      <c r="E82" s="9">
        <v>214.124</v>
      </c>
      <c r="G82" s="20">
        <v>93</v>
      </c>
      <c r="H82" s="14">
        <v>136.2228</v>
      </c>
      <c r="I82" s="14">
        <v>205.1796</v>
      </c>
      <c r="J82" s="14">
        <v>71.6261</v>
      </c>
      <c r="K82" s="15">
        <v>106.2543</v>
      </c>
      <c r="M82" s="22">
        <v>78</v>
      </c>
      <c r="N82" s="75">
        <v>0.073532</v>
      </c>
      <c r="O82" s="77">
        <v>0.041312</v>
      </c>
      <c r="P82" s="1">
        <f t="shared" si="2"/>
        <v>563420.6822217219</v>
      </c>
      <c r="Q82" s="1">
        <f t="shared" si="3"/>
        <v>734427.4112211844</v>
      </c>
    </row>
    <row r="83" spans="1:17" ht="15">
      <c r="A83" s="7">
        <v>94</v>
      </c>
      <c r="B83" s="8">
        <v>189.325</v>
      </c>
      <c r="C83" s="8">
        <v>304.144</v>
      </c>
      <c r="D83" s="8">
        <v>202.378</v>
      </c>
      <c r="E83" s="9">
        <v>231.199</v>
      </c>
      <c r="G83" s="20">
        <v>94</v>
      </c>
      <c r="H83" s="14">
        <v>145.3544</v>
      </c>
      <c r="I83" s="14">
        <v>216.9337</v>
      </c>
      <c r="J83" s="14">
        <v>76.9316</v>
      </c>
      <c r="K83" s="15">
        <v>114.5014</v>
      </c>
      <c r="M83" s="20">
        <v>79</v>
      </c>
      <c r="N83" s="75">
        <v>0.086547</v>
      </c>
      <c r="O83" s="77">
        <v>0.047972</v>
      </c>
      <c r="P83" s="1">
        <f t="shared" si="2"/>
        <v>521991.2326165942</v>
      </c>
      <c r="Q83" s="1">
        <f t="shared" si="3"/>
        <v>704086.7460088149</v>
      </c>
    </row>
    <row r="84" spans="1:17" ht="15">
      <c r="A84" s="7">
        <v>95</v>
      </c>
      <c r="B84" s="8">
        <v>203.986</v>
      </c>
      <c r="C84" s="8">
        <v>322.298</v>
      </c>
      <c r="D84" s="8">
        <v>220.012</v>
      </c>
      <c r="E84" s="9">
        <v>249.016</v>
      </c>
      <c r="G84" s="20">
        <v>95</v>
      </c>
      <c r="H84" s="14">
        <v>154.8448</v>
      </c>
      <c r="I84" s="14">
        <v>229.0375</v>
      </c>
      <c r="J84" s="14">
        <v>82.9524</v>
      </c>
      <c r="K84" s="15">
        <v>123.2765</v>
      </c>
      <c r="M84" s="22">
        <v>80</v>
      </c>
      <c r="N84" s="75">
        <v>0.096814</v>
      </c>
      <c r="O84" s="77">
        <v>0.055808</v>
      </c>
      <c r="P84" s="1">
        <f t="shared" si="2"/>
        <v>476814.4574073258</v>
      </c>
      <c r="Q84" s="1">
        <f t="shared" si="3"/>
        <v>670310.29662928</v>
      </c>
    </row>
    <row r="85" spans="1:17" ht="15">
      <c r="A85" s="7">
        <v>96</v>
      </c>
      <c r="B85" s="8">
        <v>219.296</v>
      </c>
      <c r="C85" s="8">
        <v>340.651</v>
      </c>
      <c r="D85" s="8">
        <v>238.393</v>
      </c>
      <c r="E85" s="9">
        <v>267.507</v>
      </c>
      <c r="G85" s="20">
        <v>96</v>
      </c>
      <c r="H85" s="14">
        <v>164.6988</v>
      </c>
      <c r="I85" s="14">
        <v>241.4911</v>
      </c>
      <c r="J85" s="14">
        <v>89.6957</v>
      </c>
      <c r="K85" s="15">
        <v>132.5794</v>
      </c>
      <c r="M85" s="20">
        <v>81</v>
      </c>
      <c r="N85" s="75">
        <v>0.108179</v>
      </c>
      <c r="O85" s="77">
        <v>0.064946</v>
      </c>
      <c r="P85" s="1">
        <f t="shared" si="2"/>
        <v>430652.14252789295</v>
      </c>
      <c r="Q85" s="1">
        <f t="shared" si="3"/>
        <v>632901.6195949932</v>
      </c>
    </row>
    <row r="86" spans="1:17" ht="15">
      <c r="A86" s="7">
        <v>97</v>
      </c>
      <c r="B86" s="8">
        <v>235.235</v>
      </c>
      <c r="C86" s="8">
        <v>359.109</v>
      </c>
      <c r="D86" s="8">
        <v>257.424</v>
      </c>
      <c r="E86" s="9">
        <v>286.594</v>
      </c>
      <c r="G86" s="20">
        <v>97</v>
      </c>
      <c r="H86" s="14">
        <v>174.9211</v>
      </c>
      <c r="I86" s="14">
        <v>254.2945</v>
      </c>
      <c r="J86" s="14">
        <v>97.0253</v>
      </c>
      <c r="K86" s="15">
        <v>142.4102</v>
      </c>
      <c r="M86" s="22">
        <v>82</v>
      </c>
      <c r="N86" s="75">
        <v>0.120688</v>
      </c>
      <c r="O86" s="77">
        <v>0.075514</v>
      </c>
      <c r="P86" s="1">
        <f t="shared" si="2"/>
        <v>384064.624401368</v>
      </c>
      <c r="Q86" s="1">
        <f t="shared" si="3"/>
        <v>591797.1910087768</v>
      </c>
    </row>
    <row r="87" spans="1:17" ht="15">
      <c r="A87" s="7">
        <v>98</v>
      </c>
      <c r="B87" s="8">
        <v>251.753</v>
      </c>
      <c r="C87" s="8">
        <v>377.576</v>
      </c>
      <c r="D87" s="8">
        <v>276.991</v>
      </c>
      <c r="E87" s="9">
        <v>306.183</v>
      </c>
      <c r="G87" s="20">
        <v>98</v>
      </c>
      <c r="H87" s="14">
        <v>185.5166</v>
      </c>
      <c r="I87" s="14">
        <v>267.4477</v>
      </c>
      <c r="J87" s="14">
        <v>104.9412</v>
      </c>
      <c r="K87" s="15">
        <v>152.769</v>
      </c>
      <c r="M87" s="20">
        <v>83</v>
      </c>
      <c r="N87" s="75">
        <v>0.134417</v>
      </c>
      <c r="O87" s="77">
        <v>0.087641</v>
      </c>
      <c r="P87" s="1">
        <f t="shared" si="2"/>
        <v>337712.6330116157</v>
      </c>
      <c r="Q87" s="1">
        <f t="shared" si="3"/>
        <v>547108.2179269401</v>
      </c>
    </row>
    <row r="88" spans="1:17" ht="15">
      <c r="A88" s="7">
        <v>99</v>
      </c>
      <c r="B88" s="8">
        <v>268.791</v>
      </c>
      <c r="C88" s="8">
        <v>395.955</v>
      </c>
      <c r="D88" s="8">
        <v>296.965</v>
      </c>
      <c r="E88" s="9">
        <v>326.171</v>
      </c>
      <c r="G88" s="20">
        <v>99</v>
      </c>
      <c r="H88" s="14">
        <v>196.49</v>
      </c>
      <c r="I88" s="14">
        <v>280.9506</v>
      </c>
      <c r="J88" s="14">
        <v>113.4435</v>
      </c>
      <c r="K88" s="15">
        <v>163.6556</v>
      </c>
      <c r="M88" s="22">
        <v>84</v>
      </c>
      <c r="N88" s="75">
        <v>0.149484</v>
      </c>
      <c r="O88" s="77">
        <v>0.101439</v>
      </c>
      <c r="P88" s="1">
        <f t="shared" si="2"/>
        <v>292318.31402009336</v>
      </c>
      <c r="Q88" s="1">
        <f t="shared" si="3"/>
        <v>499159.1065996051</v>
      </c>
    </row>
    <row r="89" spans="1:17" ht="15">
      <c r="A89" s="7">
        <v>100</v>
      </c>
      <c r="B89" s="8">
        <v>286.281</v>
      </c>
      <c r="C89" s="8">
        <v>414.15</v>
      </c>
      <c r="D89" s="8">
        <v>317.206</v>
      </c>
      <c r="E89" s="9">
        <v>346.445</v>
      </c>
      <c r="G89" s="20">
        <v>100</v>
      </c>
      <c r="H89" s="14">
        <v>207.8461</v>
      </c>
      <c r="I89" s="14">
        <v>294.8032</v>
      </c>
      <c r="J89" s="14">
        <v>122.5322</v>
      </c>
      <c r="K89" s="15">
        <v>175.0702</v>
      </c>
      <c r="M89" s="20">
        <v>85</v>
      </c>
      <c r="N89" s="75">
        <v>0.166049</v>
      </c>
      <c r="O89" s="77">
        <v>0.117042</v>
      </c>
      <c r="P89" s="1">
        <f t="shared" si="2"/>
        <v>248621.40316711375</v>
      </c>
      <c r="Q89" s="1">
        <f t="shared" si="3"/>
        <v>448524.90598524775</v>
      </c>
    </row>
    <row r="90" spans="1:17" ht="15">
      <c r="A90" s="7">
        <v>101</v>
      </c>
      <c r="B90" s="8">
        <v>304.144</v>
      </c>
      <c r="C90" s="8">
        <v>432.072</v>
      </c>
      <c r="D90" s="8">
        <v>337.567</v>
      </c>
      <c r="E90" s="9">
        <v>366.884</v>
      </c>
      <c r="G90" s="20">
        <v>101</v>
      </c>
      <c r="H90" s="14">
        <v>219.5896</v>
      </c>
      <c r="I90" s="14">
        <v>309.0057</v>
      </c>
      <c r="J90" s="14">
        <v>132.2071</v>
      </c>
      <c r="K90" s="15">
        <v>187.0127</v>
      </c>
      <c r="M90" s="22">
        <v>86</v>
      </c>
      <c r="N90" s="75">
        <v>0.184195</v>
      </c>
      <c r="O90" s="77">
        <v>0.134524</v>
      </c>
      <c r="P90" s="1">
        <f t="shared" si="2"/>
        <v>207338.0677926177</v>
      </c>
      <c r="Q90" s="1">
        <f t="shared" si="3"/>
        <v>396028.6539389224</v>
      </c>
    </row>
    <row r="91" spans="1:17" ht="15">
      <c r="A91" s="7">
        <v>102</v>
      </c>
      <c r="B91" s="8">
        <v>322.298</v>
      </c>
      <c r="C91" s="8">
        <v>449.633</v>
      </c>
      <c r="D91" s="8">
        <v>357.896</v>
      </c>
      <c r="E91" s="9">
        <v>378.366</v>
      </c>
      <c r="G91" s="20">
        <v>102</v>
      </c>
      <c r="H91" s="14">
        <v>231.7253</v>
      </c>
      <c r="I91" s="14">
        <v>323.5579</v>
      </c>
      <c r="J91" s="14">
        <v>142.4684</v>
      </c>
      <c r="K91" s="15">
        <v>199.483</v>
      </c>
      <c r="M91" s="20">
        <v>87</v>
      </c>
      <c r="N91" s="75">
        <v>0.203925</v>
      </c>
      <c r="O91" s="77">
        <v>0.153931</v>
      </c>
      <c r="P91" s="1">
        <f t="shared" si="2"/>
        <v>169147.43239555648</v>
      </c>
      <c r="Q91" s="1">
        <f t="shared" si="3"/>
        <v>342753.2952964428</v>
      </c>
    </row>
    <row r="92" spans="1:17" ht="15">
      <c r="A92" s="7">
        <v>103</v>
      </c>
      <c r="B92" s="8">
        <v>340.651</v>
      </c>
      <c r="C92" s="8">
        <v>466.757</v>
      </c>
      <c r="D92" s="8">
        <v>378.042</v>
      </c>
      <c r="E92" s="9">
        <v>407.765</v>
      </c>
      <c r="G92" s="20">
        <v>103</v>
      </c>
      <c r="H92" s="14">
        <v>244.258</v>
      </c>
      <c r="I92" s="14">
        <v>338.4599</v>
      </c>
      <c r="J92" s="14">
        <v>153.316</v>
      </c>
      <c r="K92" s="15">
        <v>212.4813</v>
      </c>
      <c r="M92" s="22">
        <v>88</v>
      </c>
      <c r="N92" s="75">
        <v>0.22515</v>
      </c>
      <c r="O92" s="77">
        <v>0.175256</v>
      </c>
      <c r="P92" s="1">
        <f t="shared" si="2"/>
        <v>134654.04224429262</v>
      </c>
      <c r="Q92" s="1">
        <f t="shared" si="3"/>
        <v>289992.93779816607</v>
      </c>
    </row>
    <row r="93" spans="1:17" ht="15">
      <c r="A93" s="7">
        <v>104</v>
      </c>
      <c r="B93" s="8">
        <v>359.109</v>
      </c>
      <c r="C93" s="8">
        <v>483.372</v>
      </c>
      <c r="D93" s="8">
        <v>397.861</v>
      </c>
      <c r="E93" s="9">
        <v>427.959</v>
      </c>
      <c r="G93" s="20">
        <v>104</v>
      </c>
      <c r="H93" s="14">
        <v>257.1923</v>
      </c>
      <c r="I93" s="14">
        <v>353.7116</v>
      </c>
      <c r="J93" s="14">
        <v>164.75</v>
      </c>
      <c r="K93" s="15">
        <v>226.0075</v>
      </c>
      <c r="M93" s="20">
        <v>89</v>
      </c>
      <c r="N93" s="75">
        <v>0.247704</v>
      </c>
      <c r="O93" s="77">
        <v>0.198432</v>
      </c>
      <c r="P93" s="1">
        <f t="shared" si="2"/>
        <v>104336.68463299015</v>
      </c>
      <c r="Q93" s="1">
        <f t="shared" si="3"/>
        <v>239169.9354914107</v>
      </c>
    </row>
    <row r="94" spans="1:17" ht="15">
      <c r="A94" s="7">
        <v>105</v>
      </c>
      <c r="B94" s="8">
        <v>377.576</v>
      </c>
      <c r="C94" s="8">
        <v>499.417</v>
      </c>
      <c r="D94" s="8">
        <v>417.216</v>
      </c>
      <c r="E94" s="9">
        <v>447.829</v>
      </c>
      <c r="G94" s="20">
        <v>105</v>
      </c>
      <c r="H94" s="14">
        <v>270.5332</v>
      </c>
      <c r="I94" s="14">
        <v>369.3131</v>
      </c>
      <c r="J94" s="14">
        <v>176.7703</v>
      </c>
      <c r="K94" s="15">
        <v>240.0615</v>
      </c>
      <c r="M94" s="22">
        <v>90</v>
      </c>
      <c r="N94" s="75">
        <v>0.271358</v>
      </c>
      <c r="O94" s="77">
        <v>0.223304</v>
      </c>
      <c r="P94" s="1">
        <f t="shared" si="2"/>
        <v>78492.07050265995</v>
      </c>
      <c r="Q94" s="1">
        <f t="shared" si="3"/>
        <v>191710.96685197912</v>
      </c>
    </row>
    <row r="95" spans="1:17" ht="15">
      <c r="A95" s="7">
        <v>106</v>
      </c>
      <c r="B95" s="8">
        <v>395.955</v>
      </c>
      <c r="C95" s="8">
        <v>514.842</v>
      </c>
      <c r="D95" s="8">
        <v>435.986</v>
      </c>
      <c r="E95" s="9">
        <v>467.266</v>
      </c>
      <c r="G95" s="20">
        <v>106</v>
      </c>
      <c r="H95" s="14">
        <v>284.2853</v>
      </c>
      <c r="I95" s="14">
        <v>385.2644</v>
      </c>
      <c r="J95" s="14">
        <v>189.3769</v>
      </c>
      <c r="K95" s="15">
        <v>254.6435</v>
      </c>
      <c r="M95" s="20">
        <v>91</v>
      </c>
      <c r="N95" s="75">
        <v>0.295823</v>
      </c>
      <c r="O95" s="77">
        <v>0.249693</v>
      </c>
      <c r="P95" s="1">
        <f t="shared" si="2"/>
        <v>57192.61923519915</v>
      </c>
      <c r="Q95" s="1">
        <f t="shared" si="3"/>
        <v>148901.14111006478</v>
      </c>
    </row>
    <row r="96" spans="1:17" ht="15">
      <c r="A96" s="7">
        <v>107</v>
      </c>
      <c r="B96" s="8">
        <v>414.15</v>
      </c>
      <c r="C96" s="8">
        <v>529.606</v>
      </c>
      <c r="D96" s="8">
        <v>454.063</v>
      </c>
      <c r="E96" s="9">
        <v>486.169</v>
      </c>
      <c r="G96" s="20">
        <v>107</v>
      </c>
      <c r="H96" s="14">
        <v>298.4535</v>
      </c>
      <c r="I96" s="14">
        <v>401.5655</v>
      </c>
      <c r="J96" s="14">
        <v>202.5699</v>
      </c>
      <c r="K96" s="15">
        <v>269.7534</v>
      </c>
      <c r="M96" s="22">
        <v>92</v>
      </c>
      <c r="N96" s="75">
        <v>0.320854</v>
      </c>
      <c r="O96" s="77">
        <v>0.277406</v>
      </c>
      <c r="P96" s="1">
        <f t="shared" si="2"/>
        <v>40273.727035184835</v>
      </c>
      <c r="Q96" s="1">
        <f t="shared" si="3"/>
        <v>111721.56848286939</v>
      </c>
    </row>
    <row r="97" spans="1:17" ht="15">
      <c r="A97" s="7">
        <v>108</v>
      </c>
      <c r="B97" s="8">
        <v>432.072</v>
      </c>
      <c r="C97" s="8">
        <v>543.677</v>
      </c>
      <c r="D97" s="8">
        <v>471.357</v>
      </c>
      <c r="E97" s="9">
        <v>504.449</v>
      </c>
      <c r="G97" s="20">
        <v>108</v>
      </c>
      <c r="H97" s="14">
        <v>313.0424</v>
      </c>
      <c r="I97" s="14">
        <v>418.2163</v>
      </c>
      <c r="J97" s="14">
        <v>216.3492</v>
      </c>
      <c r="K97" s="15">
        <v>285.3912</v>
      </c>
      <c r="M97" s="20">
        <v>93</v>
      </c>
      <c r="N97" s="75">
        <v>0.346242</v>
      </c>
      <c r="O97" s="77">
        <v>0.306291</v>
      </c>
      <c r="P97" s="1">
        <f t="shared" si="2"/>
        <v>27351.74062103764</v>
      </c>
      <c r="Q97" s="1">
        <f t="shared" si="3"/>
        <v>80729.33505631052</v>
      </c>
    </row>
    <row r="98" spans="1:17" ht="15">
      <c r="A98" s="7">
        <v>109</v>
      </c>
      <c r="B98" s="8">
        <v>449.633</v>
      </c>
      <c r="C98" s="8">
        <v>557.036</v>
      </c>
      <c r="D98" s="8">
        <v>487.799</v>
      </c>
      <c r="E98" s="9">
        <v>522.032</v>
      </c>
      <c r="G98" s="20">
        <v>109</v>
      </c>
      <c r="H98" s="14">
        <v>328.0568</v>
      </c>
      <c r="I98" s="14">
        <v>435.2169</v>
      </c>
      <c r="J98" s="14">
        <v>230.7148</v>
      </c>
      <c r="K98" s="15">
        <v>301.5569</v>
      </c>
      <c r="M98" s="22">
        <v>94</v>
      </c>
      <c r="N98" s="75">
        <v>0.371835</v>
      </c>
      <c r="O98" s="77">
        <v>0.336236</v>
      </c>
      <c r="P98" s="1">
        <f t="shared" si="2"/>
        <v>17881.419244928325</v>
      </c>
      <c r="Q98" s="1">
        <f t="shared" si="3"/>
        <v>56002.66629257811</v>
      </c>
    </row>
    <row r="99" spans="1:17" ht="15">
      <c r="A99" s="7">
        <v>110</v>
      </c>
      <c r="B99" s="8">
        <v>466.757</v>
      </c>
      <c r="C99" s="8">
        <v>569.668</v>
      </c>
      <c r="D99" s="8">
        <v>503.336</v>
      </c>
      <c r="E99" s="9">
        <v>538.854</v>
      </c>
      <c r="G99" s="20">
        <v>110</v>
      </c>
      <c r="H99" s="14">
        <v>343.5016</v>
      </c>
      <c r="I99" s="14">
        <v>452.5672</v>
      </c>
      <c r="J99" s="14">
        <v>245.6668</v>
      </c>
      <c r="K99" s="15">
        <v>318.2504</v>
      </c>
      <c r="M99" s="20">
        <v>95</v>
      </c>
      <c r="N99" s="75">
        <v>0.39755</v>
      </c>
      <c r="O99" s="77">
        <v>0.367161</v>
      </c>
      <c r="P99" s="1">
        <f t="shared" si="2"/>
        <v>11232.481719990401</v>
      </c>
      <c r="Q99" s="1">
        <f t="shared" si="3"/>
        <v>37172.55378902682</v>
      </c>
    </row>
    <row r="100" spans="1:17" ht="15">
      <c r="A100" s="7">
        <v>111</v>
      </c>
      <c r="B100" s="8">
        <v>483.372</v>
      </c>
      <c r="C100" s="8">
        <v>581.572</v>
      </c>
      <c r="D100" s="8">
        <v>517.935</v>
      </c>
      <c r="E100" s="9">
        <v>554.869</v>
      </c>
      <c r="G100" s="20">
        <v>111</v>
      </c>
      <c r="H100" s="14">
        <v>359.3815</v>
      </c>
      <c r="I100" s="14">
        <v>470.2673</v>
      </c>
      <c r="J100" s="14">
        <v>261.2051</v>
      </c>
      <c r="K100" s="15">
        <v>335.4719</v>
      </c>
      <c r="M100" s="22">
        <v>96</v>
      </c>
      <c r="N100" s="75">
        <v>0.423336</v>
      </c>
      <c r="O100" s="77">
        <v>0.398976</v>
      </c>
      <c r="P100" s="1">
        <f t="shared" si="2"/>
        <v>6767.008612208217</v>
      </c>
      <c r="Q100" s="1">
        <f t="shared" si="3"/>
        <v>23524.24176729394</v>
      </c>
    </row>
    <row r="101" spans="1:17" ht="15">
      <c r="A101" s="7">
        <v>112</v>
      </c>
      <c r="B101" s="8">
        <v>499.417</v>
      </c>
      <c r="C101" s="8">
        <v>592.752</v>
      </c>
      <c r="D101" s="8">
        <v>531.58</v>
      </c>
      <c r="E101" s="9">
        <v>570.043</v>
      </c>
      <c r="G101" s="20">
        <v>112</v>
      </c>
      <c r="H101" s="14">
        <v>375.7011</v>
      </c>
      <c r="I101" s="14">
        <v>488.3172</v>
      </c>
      <c r="J101" s="14">
        <v>277.3297</v>
      </c>
      <c r="K101" s="15">
        <v>353.2213</v>
      </c>
      <c r="M101" s="20">
        <v>97</v>
      </c>
      <c r="N101" s="75">
        <v>0.449171</v>
      </c>
      <c r="O101" s="77">
        <v>0.43153</v>
      </c>
      <c r="P101" s="1">
        <f t="shared" si="2"/>
        <v>3902.2902543504397</v>
      </c>
      <c r="Q101" s="1">
        <f t="shared" si="3"/>
        <v>14138.633883946073</v>
      </c>
    </row>
    <row r="102" spans="1:17" ht="15">
      <c r="A102" s="7">
        <v>113</v>
      </c>
      <c r="B102" s="8">
        <v>514.842</v>
      </c>
      <c r="C102" s="8">
        <v>603.217</v>
      </c>
      <c r="D102" s="8">
        <v>544.268</v>
      </c>
      <c r="E102" s="9">
        <v>584.355</v>
      </c>
      <c r="G102" s="20">
        <v>113</v>
      </c>
      <c r="H102" s="14">
        <v>392.4654</v>
      </c>
      <c r="I102" s="14">
        <v>506.7169</v>
      </c>
      <c r="J102" s="14">
        <v>294.0407</v>
      </c>
      <c r="K102" s="15">
        <v>371.4986</v>
      </c>
      <c r="M102" s="22">
        <v>98</v>
      </c>
      <c r="N102" s="75">
        <v>0.475035</v>
      </c>
      <c r="O102" s="77">
        <v>0.464635</v>
      </c>
      <c r="P102" s="1">
        <f t="shared" si="2"/>
        <v>2149.4946385135986</v>
      </c>
      <c r="Q102" s="1">
        <f t="shared" si="3"/>
        <v>8037.389204006825</v>
      </c>
    </row>
    <row r="103" spans="1:17" ht="15">
      <c r="A103" s="7">
        <v>114</v>
      </c>
      <c r="B103" s="8">
        <v>529.606</v>
      </c>
      <c r="C103" s="8">
        <v>612.985</v>
      </c>
      <c r="D103" s="8">
        <v>556.012</v>
      </c>
      <c r="E103" s="9">
        <v>597.796</v>
      </c>
      <c r="G103" s="20">
        <v>114</v>
      </c>
      <c r="H103" s="14">
        <v>409.6791</v>
      </c>
      <c r="I103" s="14">
        <v>525.4663</v>
      </c>
      <c r="J103" s="14">
        <v>311.338</v>
      </c>
      <c r="K103" s="15">
        <v>390.3038</v>
      </c>
      <c r="M103" s="20">
        <v>99</v>
      </c>
      <c r="N103" s="75">
        <v>0.500918</v>
      </c>
      <c r="O103" s="77">
        <v>0.49808</v>
      </c>
      <c r="P103" s="1">
        <f t="shared" si="2"/>
        <v>1128.4094529072913</v>
      </c>
      <c r="Q103" s="1">
        <f t="shared" si="3"/>
        <v>4302.936871203114</v>
      </c>
    </row>
    <row r="104" spans="1:17" ht="15">
      <c r="A104" s="7">
        <v>115</v>
      </c>
      <c r="B104" s="8">
        <v>543.677</v>
      </c>
      <c r="C104" s="8">
        <v>622.077</v>
      </c>
      <c r="D104" s="8">
        <v>566.837</v>
      </c>
      <c r="E104" s="9">
        <v>610.368</v>
      </c>
      <c r="G104" s="20">
        <v>115</v>
      </c>
      <c r="H104" s="14">
        <v>427.3468</v>
      </c>
      <c r="I104" s="14">
        <v>544.5654</v>
      </c>
      <c r="J104" s="14">
        <v>329.2217</v>
      </c>
      <c r="K104" s="15">
        <v>409.637</v>
      </c>
      <c r="M104" s="22">
        <v>100</v>
      </c>
      <c r="N104" s="75">
        <v>0.526808</v>
      </c>
      <c r="O104" s="77">
        <v>0.531667</v>
      </c>
      <c r="P104" s="1">
        <f t="shared" si="2"/>
        <v>563.1688465758768</v>
      </c>
      <c r="Q104" s="1">
        <f t="shared" si="3"/>
        <v>2159.7300743942665</v>
      </c>
    </row>
    <row r="105" spans="1:17" ht="15">
      <c r="A105" s="7">
        <v>116</v>
      </c>
      <c r="B105" s="8">
        <v>557.036</v>
      </c>
      <c r="C105" s="8">
        <v>630.517</v>
      </c>
      <c r="D105" s="8">
        <v>576.773</v>
      </c>
      <c r="E105" s="9">
        <v>622.085</v>
      </c>
      <c r="G105" s="20">
        <v>116</v>
      </c>
      <c r="H105" s="14">
        <v>445.4735</v>
      </c>
      <c r="I105" s="14">
        <v>564.0144</v>
      </c>
      <c r="J105" s="14">
        <v>347.6916</v>
      </c>
      <c r="K105" s="15">
        <v>429.498</v>
      </c>
      <c r="M105" s="20">
        <v>101</v>
      </c>
      <c r="N105" s="75">
        <v>0.583877</v>
      </c>
      <c r="O105" s="77">
        <v>0.559229</v>
      </c>
      <c r="P105" s="1">
        <f t="shared" si="2"/>
        <v>266.4869928489323</v>
      </c>
      <c r="Q105" s="1">
        <f t="shared" si="3"/>
        <v>1011.47286493129</v>
      </c>
    </row>
    <row r="106" spans="1:17" ht="15.75" thickBot="1">
      <c r="A106" s="10">
        <v>117</v>
      </c>
      <c r="B106" s="11">
        <v>1000</v>
      </c>
      <c r="C106" s="11">
        <v>1000</v>
      </c>
      <c r="D106" s="11">
        <v>1000</v>
      </c>
      <c r="E106" s="12">
        <v>1000</v>
      </c>
      <c r="G106" s="20">
        <v>117</v>
      </c>
      <c r="H106" s="14">
        <v>464.0639</v>
      </c>
      <c r="I106" s="14">
        <v>583.8131</v>
      </c>
      <c r="J106" s="14">
        <v>366.748</v>
      </c>
      <c r="K106" s="15">
        <v>449.8869</v>
      </c>
      <c r="M106" s="22">
        <v>102</v>
      </c>
      <c r="N106" s="75">
        <v>0.618746</v>
      </c>
      <c r="O106" s="77">
        <v>0.595678</v>
      </c>
      <c r="P106" s="1">
        <f t="shared" si="2"/>
        <v>110.89136692527626</v>
      </c>
      <c r="Q106" s="1">
        <f t="shared" si="3"/>
        <v>445.82790614862967</v>
      </c>
    </row>
    <row r="107" spans="2:17" ht="15.75" thickTop="1">
      <c r="B107" s="2"/>
      <c r="C107" s="2"/>
      <c r="D107" s="2"/>
      <c r="E107" s="2"/>
      <c r="G107" s="20">
        <v>118</v>
      </c>
      <c r="H107" s="14">
        <v>483.1226</v>
      </c>
      <c r="I107" s="14">
        <v>603.9616</v>
      </c>
      <c r="J107" s="14">
        <v>386.3906</v>
      </c>
      <c r="K107" s="15">
        <v>470.8037</v>
      </c>
      <c r="M107" s="20">
        <v>103</v>
      </c>
      <c r="N107" s="75">
        <v>0.654849</v>
      </c>
      <c r="O107" s="77">
        <v>0.633277</v>
      </c>
      <c r="P107" s="1">
        <f t="shared" si="2"/>
        <v>42.27777720572927</v>
      </c>
      <c r="Q107" s="1">
        <f t="shared" si="3"/>
        <v>180.2580306698262</v>
      </c>
    </row>
    <row r="108" spans="3:17" ht="15">
      <c r="C108" s="2"/>
      <c r="D108" s="2"/>
      <c r="E108" s="2"/>
      <c r="G108" s="20">
        <v>119</v>
      </c>
      <c r="H108" s="14">
        <v>502.6546</v>
      </c>
      <c r="I108" s="14">
        <v>624.4598</v>
      </c>
      <c r="J108" s="14">
        <v>406.6196</v>
      </c>
      <c r="K108" s="15">
        <v>492.2484</v>
      </c>
      <c r="M108" s="22">
        <v>104</v>
      </c>
      <c r="N108" s="75">
        <v>0.692209</v>
      </c>
      <c r="O108" s="77">
        <v>0.672036</v>
      </c>
      <c r="P108" s="1">
        <f t="shared" si="2"/>
        <v>14.592217080334663</v>
      </c>
      <c r="Q108" s="1">
        <f t="shared" si="3"/>
        <v>66.10476578133068</v>
      </c>
    </row>
    <row r="109" spans="2:17" ht="15">
      <c r="B109" s="2"/>
      <c r="C109" s="2"/>
      <c r="D109" s="2"/>
      <c r="E109" s="2"/>
      <c r="G109" s="20">
        <v>120</v>
      </c>
      <c r="H109" s="14">
        <v>522.6644</v>
      </c>
      <c r="I109" s="14">
        <v>1000</v>
      </c>
      <c r="J109" s="14">
        <v>427.4349</v>
      </c>
      <c r="K109" s="15">
        <v>514.2211</v>
      </c>
      <c r="M109" s="20">
        <v>105</v>
      </c>
      <c r="N109" s="75">
        <v>0.730838</v>
      </c>
      <c r="O109" s="77">
        <v>0.71195</v>
      </c>
      <c r="P109" s="1">
        <f t="shared" si="2"/>
        <v>4.4913530873732865</v>
      </c>
      <c r="Q109" s="1">
        <f t="shared" si="3"/>
        <v>21.679983404708338</v>
      </c>
    </row>
    <row r="110" spans="2:17" ht="15">
      <c r="B110" s="2"/>
      <c r="C110" s="2"/>
      <c r="D110" s="2"/>
      <c r="E110" s="2"/>
      <c r="G110" s="20">
        <v>121</v>
      </c>
      <c r="H110" s="14">
        <v>543.1571</v>
      </c>
      <c r="I110" s="14">
        <v>1000</v>
      </c>
      <c r="J110" s="14">
        <v>448.8366</v>
      </c>
      <c r="K110" s="15">
        <v>536.7216</v>
      </c>
      <c r="M110" s="22">
        <v>106</v>
      </c>
      <c r="N110" s="75">
        <v>0.770736</v>
      </c>
      <c r="O110" s="77">
        <v>0.753003</v>
      </c>
      <c r="P110" s="1">
        <f t="shared" si="2"/>
        <v>1.2089015797035687</v>
      </c>
      <c r="Q110" s="1">
        <f t="shared" si="3"/>
        <v>6.2449192197262375</v>
      </c>
    </row>
    <row r="111" spans="2:17" ht="15">
      <c r="B111" s="2"/>
      <c r="C111" s="2"/>
      <c r="D111" s="2"/>
      <c r="E111" s="2"/>
      <c r="G111" s="20">
        <v>122</v>
      </c>
      <c r="H111" s="14">
        <v>564.1372</v>
      </c>
      <c r="I111" s="14">
        <v>1000</v>
      </c>
      <c r="J111" s="14">
        <v>470.8246</v>
      </c>
      <c r="K111" s="15">
        <v>559.75</v>
      </c>
      <c r="M111" s="20">
        <v>107</v>
      </c>
      <c r="N111" s="75">
        <v>0.811884</v>
      </c>
      <c r="O111" s="77">
        <v>0.795159</v>
      </c>
      <c r="P111" s="1">
        <f t="shared" si="2"/>
        <v>0.277157611769159</v>
      </c>
      <c r="Q111" s="1">
        <f t="shared" si="3"/>
        <v>1.5424763125147216</v>
      </c>
    </row>
    <row r="112" spans="2:17" ht="15">
      <c r="B112" s="2"/>
      <c r="C112" s="2"/>
      <c r="D112" s="2"/>
      <c r="E112" s="2"/>
      <c r="G112" s="20">
        <v>123</v>
      </c>
      <c r="H112" s="14">
        <v>585.6095</v>
      </c>
      <c r="I112" s="14">
        <v>1000</v>
      </c>
      <c r="J112" s="14">
        <v>493.3989</v>
      </c>
      <c r="K112" s="15">
        <v>583.3064</v>
      </c>
      <c r="M112" s="22">
        <v>108</v>
      </c>
      <c r="N112" s="75">
        <v>0.854241</v>
      </c>
      <c r="O112" s="77">
        <v>0.838361</v>
      </c>
      <c r="P112" s="1">
        <f t="shared" si="2"/>
        <v>0.0521377812955671</v>
      </c>
      <c r="Q112" s="1">
        <f t="shared" si="3"/>
        <v>0.31596239033182816</v>
      </c>
    </row>
    <row r="113" spans="2:17" ht="15">
      <c r="B113" s="2"/>
      <c r="C113" s="2"/>
      <c r="D113" s="2"/>
      <c r="E113" s="2"/>
      <c r="G113" s="20">
        <v>124</v>
      </c>
      <c r="H113" s="14">
        <v>607.5788</v>
      </c>
      <c r="I113" s="14">
        <v>1000</v>
      </c>
      <c r="J113" s="14">
        <v>516.5595</v>
      </c>
      <c r="K113" s="15">
        <v>607.3906</v>
      </c>
      <c r="M113" s="20">
        <v>109</v>
      </c>
      <c r="N113" s="75">
        <v>0.897733</v>
      </c>
      <c r="O113" s="77">
        <v>0.882519</v>
      </c>
      <c r="P113" s="1">
        <f t="shared" si="2"/>
        <v>0.007599550863860563</v>
      </c>
      <c r="Q113" s="1">
        <f t="shared" si="3"/>
        <v>0.05107184481084637</v>
      </c>
    </row>
    <row r="114" spans="2:17" ht="15">
      <c r="B114" s="2"/>
      <c r="C114" s="2"/>
      <c r="D114" s="2"/>
      <c r="E114" s="2"/>
      <c r="G114" s="20">
        <v>125</v>
      </c>
      <c r="H114" s="14">
        <v>630.05</v>
      </c>
      <c r="I114" s="14">
        <v>1000</v>
      </c>
      <c r="J114" s="14">
        <v>540.3065</v>
      </c>
      <c r="K114" s="15">
        <v>632.0028</v>
      </c>
      <c r="M114" s="22">
        <v>110</v>
      </c>
      <c r="N114" s="75">
        <v>0.942245</v>
      </c>
      <c r="O114" s="77">
        <v>0.927507</v>
      </c>
      <c r="P114" s="1">
        <f t="shared" si="2"/>
        <v>0.0007771832681944281</v>
      </c>
      <c r="Q114" s="1">
        <f t="shared" si="3"/>
        <v>0.005999971400223039</v>
      </c>
    </row>
    <row r="115" spans="2:17" ht="15.75" thickBot="1">
      <c r="B115" s="2"/>
      <c r="C115" s="2"/>
      <c r="D115" s="2"/>
      <c r="E115" s="2"/>
      <c r="G115" s="21">
        <v>126</v>
      </c>
      <c r="H115" s="16">
        <v>1000</v>
      </c>
      <c r="I115" s="16">
        <v>1000</v>
      </c>
      <c r="J115" s="16">
        <v>1000</v>
      </c>
      <c r="K115" s="17">
        <v>1000</v>
      </c>
      <c r="M115" s="20">
        <v>111</v>
      </c>
      <c r="N115" s="75">
        <v>0.987609</v>
      </c>
      <c r="O115" s="77">
        <v>0.973152</v>
      </c>
      <c r="P115" s="1">
        <f t="shared" si="2"/>
        <v>4.4886219654569195E-05</v>
      </c>
      <c r="Q115" s="1">
        <f t="shared" si="3"/>
        <v>0.00043495592671636895</v>
      </c>
    </row>
    <row r="116" spans="2:17" ht="15.75" thickBot="1">
      <c r="B116" s="2"/>
      <c r="C116" s="2"/>
      <c r="D116" s="2"/>
      <c r="E116" s="2"/>
      <c r="H116" s="2"/>
      <c r="I116" s="2"/>
      <c r="J116" s="2"/>
      <c r="K116" s="2"/>
      <c r="M116" s="76">
        <v>112</v>
      </c>
      <c r="N116" s="78">
        <v>1</v>
      </c>
      <c r="O116" s="78">
        <v>1</v>
      </c>
      <c r="P116" s="1">
        <f t="shared" si="2"/>
        <v>5.561851477397687E-07</v>
      </c>
      <c r="Q116" s="1">
        <f t="shared" si="3"/>
        <v>1.1677696720481066E-05</v>
      </c>
    </row>
    <row r="117" spans="2:15" ht="14.25">
      <c r="B117" s="2"/>
      <c r="C117" s="2"/>
      <c r="D117" s="2"/>
      <c r="E117" s="2"/>
      <c r="H117" s="2"/>
      <c r="I117" s="2"/>
      <c r="J117" s="2"/>
      <c r="K117" s="2"/>
      <c r="N117" s="75"/>
      <c r="O117" s="75"/>
    </row>
    <row r="118" spans="2:15" ht="14.25">
      <c r="B118" s="2"/>
      <c r="C118" s="2"/>
      <c r="D118" s="2"/>
      <c r="E118" s="2"/>
      <c r="H118" s="2"/>
      <c r="I118" s="2"/>
      <c r="J118" s="2"/>
      <c r="K118" s="2"/>
      <c r="N118" s="75"/>
      <c r="O118" s="75"/>
    </row>
    <row r="119" spans="2:15" ht="14.25">
      <c r="B119" s="2"/>
      <c r="C119" s="2"/>
      <c r="D119" s="2"/>
      <c r="E119" s="2"/>
      <c r="H119" s="2"/>
      <c r="I119" s="2"/>
      <c r="J119" s="2"/>
      <c r="K119" s="2"/>
      <c r="N119" s="75"/>
      <c r="O119" s="75"/>
    </row>
    <row r="120" spans="2:15" ht="14.25">
      <c r="B120" s="2"/>
      <c r="C120" s="2"/>
      <c r="D120" s="2"/>
      <c r="E120" s="2"/>
      <c r="H120" s="2"/>
      <c r="I120" s="2"/>
      <c r="J120" s="2"/>
      <c r="K120" s="2"/>
      <c r="N120" s="75"/>
      <c r="O120" s="75"/>
    </row>
    <row r="121" spans="2:15" ht="14.25">
      <c r="B121" s="2"/>
      <c r="C121" s="2"/>
      <c r="D121" s="2"/>
      <c r="E121" s="2"/>
      <c r="H121" s="2"/>
      <c r="I121" s="2"/>
      <c r="J121" s="2"/>
      <c r="K121" s="2"/>
      <c r="N121" s="75"/>
      <c r="O121" s="75"/>
    </row>
    <row r="122" spans="2:15" ht="14.25">
      <c r="B122" s="2"/>
      <c r="C122" s="2"/>
      <c r="D122" s="2"/>
      <c r="E122" s="2"/>
      <c r="H122" s="2"/>
      <c r="I122" s="2"/>
      <c r="J122" s="2"/>
      <c r="K122" s="2"/>
      <c r="N122" s="75"/>
      <c r="O122" s="75"/>
    </row>
    <row r="123" spans="2:15" ht="14.25">
      <c r="B123" s="2"/>
      <c r="C123" s="2"/>
      <c r="D123" s="2"/>
      <c r="E123" s="2"/>
      <c r="H123" s="2"/>
      <c r="I123" s="2"/>
      <c r="J123" s="2"/>
      <c r="K123" s="2"/>
      <c r="N123" s="75"/>
      <c r="O123" s="75"/>
    </row>
    <row r="124" spans="2:15" ht="14.25">
      <c r="B124" s="2"/>
      <c r="C124" s="2"/>
      <c r="D124" s="2"/>
      <c r="E124" s="2"/>
      <c r="H124" s="2"/>
      <c r="I124" s="2"/>
      <c r="J124" s="2"/>
      <c r="K124" s="2"/>
      <c r="N124" s="75"/>
      <c r="O124" s="75"/>
    </row>
    <row r="125" spans="2:11" ht="14.25">
      <c r="B125" s="2"/>
      <c r="C125" s="2"/>
      <c r="D125" s="2"/>
      <c r="E125" s="2"/>
      <c r="H125" s="2"/>
      <c r="I125" s="2"/>
      <c r="J125" s="2"/>
      <c r="K125" s="2"/>
    </row>
    <row r="126" spans="2:5" ht="14.25">
      <c r="B126" s="2"/>
      <c r="C126" s="2"/>
      <c r="D126" s="2"/>
      <c r="E126" s="2"/>
    </row>
    <row r="127" spans="2:5" ht="14.25">
      <c r="B127" s="2"/>
      <c r="C127" s="2"/>
      <c r="D127" s="2"/>
      <c r="E127" s="2"/>
    </row>
    <row r="128" spans="2:5" ht="14.25">
      <c r="B128" s="2"/>
      <c r="C128" s="2"/>
      <c r="D128" s="2"/>
      <c r="E128" s="2"/>
    </row>
    <row r="129" spans="2:5" ht="14.25">
      <c r="B129" s="2"/>
      <c r="C129" s="2"/>
      <c r="D129" s="2"/>
      <c r="E129" s="2"/>
    </row>
    <row r="130" spans="2:5" ht="14.25">
      <c r="B130" s="2"/>
      <c r="C130" s="2"/>
      <c r="D130" s="2"/>
      <c r="E130" s="2"/>
    </row>
    <row r="131" spans="2:5" ht="14.25">
      <c r="B131" s="2"/>
      <c r="C131" s="2"/>
      <c r="D131" s="2"/>
      <c r="E131" s="2"/>
    </row>
    <row r="132" spans="2:5" ht="14.25">
      <c r="B132" s="2"/>
      <c r="C132" s="2"/>
      <c r="D132" s="2"/>
      <c r="E132" s="2"/>
    </row>
    <row r="133" spans="2:5" ht="14.25">
      <c r="B133" s="2"/>
      <c r="C133" s="2"/>
      <c r="D133" s="2"/>
      <c r="E133" s="2"/>
    </row>
    <row r="134" spans="2:5" ht="14.25">
      <c r="B134" s="2"/>
      <c r="C134" s="2"/>
      <c r="D134" s="2"/>
      <c r="E134" s="2"/>
    </row>
    <row r="135" spans="2:5" ht="14.25">
      <c r="B135" s="2"/>
      <c r="C135" s="2"/>
      <c r="D135" s="2"/>
      <c r="E135" s="2"/>
    </row>
    <row r="136" spans="2:5" ht="14.25">
      <c r="B136" s="2"/>
      <c r="C136" s="2"/>
      <c r="D136" s="2"/>
      <c r="E136" s="2"/>
    </row>
    <row r="137" spans="2:5" ht="14.25">
      <c r="B137" s="2"/>
      <c r="C137" s="2"/>
      <c r="D137" s="2"/>
      <c r="E137" s="2"/>
    </row>
    <row r="138" spans="2:5" ht="14.25">
      <c r="B138" s="2"/>
      <c r="C138" s="2"/>
      <c r="D138" s="2"/>
      <c r="E138" s="2"/>
    </row>
    <row r="139" spans="2:5" ht="14.25">
      <c r="B139" s="2"/>
      <c r="C139" s="2"/>
      <c r="D139" s="2"/>
      <c r="E139" s="2"/>
    </row>
    <row r="140" spans="2:5" ht="14.25">
      <c r="B140" s="2"/>
      <c r="C140" s="2"/>
      <c r="D140" s="2"/>
      <c r="E140" s="2"/>
    </row>
    <row r="141" spans="2:5" ht="14.25">
      <c r="B141" s="2"/>
      <c r="C141" s="2"/>
      <c r="D141" s="2"/>
      <c r="E141" s="2"/>
    </row>
    <row r="142" spans="2:5" ht="14.25">
      <c r="B142" s="2"/>
      <c r="C142" s="2"/>
      <c r="D142" s="2"/>
      <c r="E142" s="2"/>
    </row>
    <row r="143" spans="2:5" ht="14.25">
      <c r="B143" s="2"/>
      <c r="C143" s="2"/>
      <c r="D143" s="2"/>
      <c r="E143" s="2"/>
    </row>
    <row r="144" spans="2:5" ht="14.25">
      <c r="B144" s="2"/>
      <c r="C144" s="2"/>
      <c r="D144" s="2"/>
      <c r="E144" s="2"/>
    </row>
    <row r="145" spans="2:5" ht="14.25">
      <c r="B145" s="2"/>
      <c r="C145" s="2"/>
      <c r="D145" s="2"/>
      <c r="E145" s="2"/>
    </row>
    <row r="146" spans="2:5" ht="14.25">
      <c r="B146" s="2"/>
      <c r="C146" s="2"/>
      <c r="D146" s="2"/>
      <c r="E146" s="2"/>
    </row>
    <row r="147" spans="2:5" ht="14.25">
      <c r="B147" s="2"/>
      <c r="C147" s="2"/>
      <c r="D147" s="2"/>
      <c r="E147" s="2"/>
    </row>
    <row r="148" spans="2:5" ht="14.25">
      <c r="B148" s="2"/>
      <c r="C148" s="2"/>
      <c r="D148" s="2"/>
      <c r="E148" s="2"/>
    </row>
    <row r="149" spans="2:5" ht="14.25">
      <c r="B149" s="2"/>
      <c r="C149" s="2"/>
      <c r="D149" s="2"/>
      <c r="E149" s="2"/>
    </row>
    <row r="150" spans="2:5" ht="14.25">
      <c r="B150" s="2"/>
      <c r="C150" s="2"/>
      <c r="D150" s="2"/>
      <c r="E150" s="2"/>
    </row>
    <row r="151" spans="2:5" ht="14.25">
      <c r="B151" s="2"/>
      <c r="C151" s="2"/>
      <c r="D151" s="2"/>
      <c r="E151" s="2"/>
    </row>
    <row r="152" spans="2:5" ht="14.25">
      <c r="B152" s="2"/>
      <c r="C152" s="2"/>
      <c r="D152" s="2"/>
      <c r="E152" s="2"/>
    </row>
    <row r="153" spans="2:5" ht="14.25">
      <c r="B153" s="2"/>
      <c r="C153" s="2"/>
      <c r="D153" s="2"/>
      <c r="E153" s="2"/>
    </row>
    <row r="154" spans="2:5" ht="14.25">
      <c r="B154" s="2"/>
      <c r="C154" s="2"/>
      <c r="D154" s="2"/>
      <c r="E154" s="2"/>
    </row>
    <row r="155" spans="2:5" ht="14.25">
      <c r="B155" s="2"/>
      <c r="C155" s="2"/>
      <c r="D155" s="2"/>
      <c r="E155" s="2"/>
    </row>
    <row r="156" spans="2:5" ht="14.25">
      <c r="B156" s="2"/>
      <c r="C156" s="2"/>
      <c r="D156" s="2"/>
      <c r="E156" s="2"/>
    </row>
    <row r="157" spans="2:5" ht="14.25">
      <c r="B157" s="2"/>
      <c r="C157" s="2"/>
      <c r="D157" s="2"/>
      <c r="E157" s="2"/>
    </row>
    <row r="158" spans="2:5" ht="14.25">
      <c r="B158" s="2"/>
      <c r="C158" s="2"/>
      <c r="D158" s="2"/>
      <c r="E158" s="2"/>
    </row>
    <row r="159" spans="2:5" ht="14.25">
      <c r="B159" s="2"/>
      <c r="C159" s="2"/>
      <c r="D159" s="2"/>
      <c r="E159" s="2"/>
    </row>
    <row r="160" spans="2:5" ht="14.25">
      <c r="B160" s="2"/>
      <c r="C160" s="2"/>
      <c r="D160" s="2"/>
      <c r="E160" s="2"/>
    </row>
    <row r="161" spans="2:5" ht="14.25">
      <c r="B161" s="2"/>
      <c r="C161" s="2"/>
      <c r="D161" s="2"/>
      <c r="E161" s="2"/>
    </row>
    <row r="162" spans="2:5" ht="14.25">
      <c r="B162" s="2"/>
      <c r="C162" s="2"/>
      <c r="D162" s="2"/>
      <c r="E162" s="2"/>
    </row>
    <row r="163" spans="2:5" ht="14.25">
      <c r="B163" s="2"/>
      <c r="C163" s="2"/>
      <c r="D163" s="2"/>
      <c r="E163" s="2"/>
    </row>
    <row r="164" spans="2:5" ht="14.25">
      <c r="B164" s="2"/>
      <c r="C164" s="2"/>
      <c r="D164" s="2"/>
      <c r="E164" s="2"/>
    </row>
    <row r="165" spans="2:5" ht="14.25">
      <c r="B165" s="2"/>
      <c r="C165" s="2"/>
      <c r="D165" s="2"/>
      <c r="E165" s="2"/>
    </row>
    <row r="166" spans="2:5" ht="14.25">
      <c r="B166" s="2"/>
      <c r="C166" s="2"/>
      <c r="D166" s="2"/>
      <c r="E166" s="2"/>
    </row>
    <row r="167" spans="2:5" ht="14.25">
      <c r="B167" s="2"/>
      <c r="C167" s="2"/>
      <c r="D167" s="2"/>
      <c r="E167" s="2"/>
    </row>
    <row r="168" spans="2:5" ht="14.25">
      <c r="B168" s="2"/>
      <c r="C168" s="2"/>
      <c r="D168" s="2"/>
      <c r="E168" s="2"/>
    </row>
    <row r="169" spans="2:5" ht="14.25">
      <c r="B169" s="2"/>
      <c r="C169" s="2"/>
      <c r="D169" s="2"/>
      <c r="E169" s="2"/>
    </row>
    <row r="170" spans="2:5" ht="14.25">
      <c r="B170" s="2"/>
      <c r="C170" s="2"/>
      <c r="D170" s="2"/>
      <c r="E170" s="2"/>
    </row>
    <row r="171" spans="2:5" ht="14.25">
      <c r="B171" s="2"/>
      <c r="C171" s="2"/>
      <c r="D171" s="2"/>
      <c r="E171" s="2"/>
    </row>
    <row r="172" spans="2:5" ht="14.25">
      <c r="B172" s="2"/>
      <c r="C172" s="2"/>
      <c r="D172" s="2"/>
      <c r="E172" s="2"/>
    </row>
    <row r="173" spans="2:5" ht="14.25">
      <c r="B173" s="2"/>
      <c r="C173" s="2"/>
      <c r="D173" s="2"/>
      <c r="E173" s="2"/>
    </row>
    <row r="174" spans="2:5" ht="14.25">
      <c r="B174" s="2"/>
      <c r="C174" s="2"/>
      <c r="D174" s="2"/>
      <c r="E174" s="2"/>
    </row>
    <row r="175" spans="2:5" ht="14.25">
      <c r="B175" s="2"/>
      <c r="C175" s="2"/>
      <c r="D175" s="2"/>
      <c r="E175" s="2"/>
    </row>
    <row r="176" spans="2:5" ht="14.25">
      <c r="B176" s="2"/>
      <c r="C176" s="2"/>
      <c r="D176" s="2"/>
      <c r="E176" s="2"/>
    </row>
    <row r="177" spans="2:5" ht="14.25">
      <c r="B177" s="2"/>
      <c r="C177" s="2"/>
      <c r="D177" s="2"/>
      <c r="E177" s="2"/>
    </row>
    <row r="178" spans="2:5" ht="14.25">
      <c r="B178" s="2"/>
      <c r="C178" s="2"/>
      <c r="D178" s="2"/>
      <c r="E178" s="2"/>
    </row>
    <row r="179" spans="2:5" ht="14.25">
      <c r="B179" s="2"/>
      <c r="C179" s="2"/>
      <c r="D179" s="2"/>
      <c r="E179" s="2"/>
    </row>
  </sheetData>
  <sheetProtection/>
  <printOptions horizontalCentered="1"/>
  <pageMargins left="0.75" right="0.75" top="0.5905511811023623" bottom="0.5118110236220472" header="0.31496062992125984" footer="0.31496062992125984"/>
  <pageSetup horizontalDpi="300" verticalDpi="300" orientation="portrait" paperSize="9" r:id="rId1"/>
  <headerFooter alignWithMargins="0"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G6" sqref="G6"/>
    </sheetView>
  </sheetViews>
  <sheetFormatPr defaultColWidth="11.19921875" defaultRowHeight="14.25"/>
  <sheetData>
    <row r="1" spans="1:13" ht="14.25">
      <c r="A1" s="29"/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</row>
    <row r="2" spans="1:13" ht="14.25">
      <c r="A2" s="29"/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</row>
    <row r="3" spans="1:13" ht="14.25">
      <c r="A3" s="29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</row>
    <row r="4" spans="1:13" ht="18">
      <c r="A4" s="29"/>
      <c r="B4" s="29"/>
      <c r="C4" s="31" t="s">
        <v>26</v>
      </c>
      <c r="D4" s="29"/>
      <c r="E4" s="29"/>
      <c r="F4" s="29"/>
      <c r="G4" s="29"/>
      <c r="H4" s="30"/>
      <c r="I4" s="30"/>
      <c r="J4" s="32" t="s">
        <v>27</v>
      </c>
      <c r="K4" s="30"/>
      <c r="L4" s="30"/>
      <c r="M4" s="30"/>
    </row>
    <row r="5" spans="1:13" ht="14.25">
      <c r="A5" s="29"/>
      <c r="B5" s="29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</row>
    <row r="6" spans="1:13" ht="15">
      <c r="A6" s="82" t="s">
        <v>34</v>
      </c>
      <c r="B6" s="83" t="s">
        <v>36</v>
      </c>
      <c r="C6" s="98" t="s">
        <v>40</v>
      </c>
      <c r="D6" s="99"/>
      <c r="E6" s="98" t="s">
        <v>41</v>
      </c>
      <c r="F6" s="99"/>
      <c r="G6" s="84"/>
      <c r="H6" s="82" t="s">
        <v>34</v>
      </c>
      <c r="I6" s="83" t="s">
        <v>36</v>
      </c>
      <c r="J6" s="98" t="s">
        <v>40</v>
      </c>
      <c r="K6" s="99"/>
      <c r="L6" s="98" t="s">
        <v>41</v>
      </c>
      <c r="M6" s="99"/>
    </row>
    <row r="7" spans="1:13" ht="15">
      <c r="A7" s="85" t="s">
        <v>35</v>
      </c>
      <c r="B7" s="86" t="s">
        <v>37</v>
      </c>
      <c r="C7" s="87" t="s">
        <v>38</v>
      </c>
      <c r="D7" s="87" t="s">
        <v>39</v>
      </c>
      <c r="E7" s="87" t="s">
        <v>38</v>
      </c>
      <c r="F7" s="87" t="s">
        <v>39</v>
      </c>
      <c r="G7" s="84"/>
      <c r="H7" s="85" t="s">
        <v>35</v>
      </c>
      <c r="I7" s="86" t="s">
        <v>37</v>
      </c>
      <c r="J7" s="87" t="s">
        <v>38</v>
      </c>
      <c r="K7" s="87" t="s">
        <v>39</v>
      </c>
      <c r="L7" s="87" t="s">
        <v>38</v>
      </c>
      <c r="M7" s="87" t="s">
        <v>39</v>
      </c>
    </row>
    <row r="8" spans="1:13" ht="15">
      <c r="A8" s="65">
        <v>2000</v>
      </c>
      <c r="B8" s="63">
        <v>0</v>
      </c>
      <c r="C8" s="34">
        <v>6.487</v>
      </c>
      <c r="D8" s="35">
        <v>3.633</v>
      </c>
      <c r="E8" s="36">
        <v>0</v>
      </c>
      <c r="F8" s="37">
        <v>0.04</v>
      </c>
      <c r="G8" s="29"/>
      <c r="H8" s="38">
        <v>2000</v>
      </c>
      <c r="I8" s="33">
        <v>0</v>
      </c>
      <c r="J8" s="39">
        <v>5.742</v>
      </c>
      <c r="K8" s="40">
        <v>3.215</v>
      </c>
      <c r="L8" s="41">
        <v>0.015</v>
      </c>
      <c r="M8" s="42">
        <v>0.04</v>
      </c>
    </row>
    <row r="9" spans="1:13" ht="15">
      <c r="A9" s="65">
        <v>1999</v>
      </c>
      <c r="B9" s="66">
        <v>1</v>
      </c>
      <c r="C9" s="43">
        <v>0.638</v>
      </c>
      <c r="D9" s="44">
        <v>0.298</v>
      </c>
      <c r="E9" s="45">
        <v>0</v>
      </c>
      <c r="F9" s="46">
        <v>0.04</v>
      </c>
      <c r="G9" s="29"/>
      <c r="H9" s="47">
        <v>1999</v>
      </c>
      <c r="I9" s="48">
        <v>1</v>
      </c>
      <c r="J9" s="49">
        <v>0.565</v>
      </c>
      <c r="K9" s="50">
        <v>0.264</v>
      </c>
      <c r="L9" s="51">
        <v>0.015</v>
      </c>
      <c r="M9" s="52">
        <v>0.04</v>
      </c>
    </row>
    <row r="10" spans="1:13" ht="15">
      <c r="A10" s="65">
        <v>1998</v>
      </c>
      <c r="B10" s="66">
        <v>2</v>
      </c>
      <c r="C10" s="43">
        <v>0.339</v>
      </c>
      <c r="D10" s="44">
        <v>0.221</v>
      </c>
      <c r="E10" s="45">
        <v>0</v>
      </c>
      <c r="F10" s="46">
        <v>0.04</v>
      </c>
      <c r="G10" s="29"/>
      <c r="H10" s="47">
        <v>1998</v>
      </c>
      <c r="I10" s="48">
        <v>2</v>
      </c>
      <c r="J10" s="49">
        <v>0.3</v>
      </c>
      <c r="K10" s="50">
        <v>0.196</v>
      </c>
      <c r="L10" s="51">
        <v>0.015</v>
      </c>
      <c r="M10" s="52">
        <v>0.04</v>
      </c>
    </row>
    <row r="11" spans="1:13" ht="15">
      <c r="A11" s="65">
        <v>1997</v>
      </c>
      <c r="B11" s="66">
        <v>3</v>
      </c>
      <c r="C11" s="43">
        <v>0.3</v>
      </c>
      <c r="D11" s="44">
        <v>0.149</v>
      </c>
      <c r="E11" s="45">
        <v>0</v>
      </c>
      <c r="F11" s="46">
        <v>0.04</v>
      </c>
      <c r="G11" s="29"/>
      <c r="H11" s="47">
        <v>1997</v>
      </c>
      <c r="I11" s="48">
        <v>3</v>
      </c>
      <c r="J11" s="49">
        <v>0.266</v>
      </c>
      <c r="K11" s="50">
        <v>0.132</v>
      </c>
      <c r="L11" s="51">
        <v>0.015</v>
      </c>
      <c r="M11" s="52">
        <v>0.04</v>
      </c>
    </row>
    <row r="12" spans="1:13" ht="15">
      <c r="A12" s="65">
        <v>1996</v>
      </c>
      <c r="B12" s="66">
        <v>4</v>
      </c>
      <c r="C12" s="43">
        <v>0.254</v>
      </c>
      <c r="D12" s="44">
        <v>0.144</v>
      </c>
      <c r="E12" s="45">
        <v>0</v>
      </c>
      <c r="F12" s="46">
        <v>0.04</v>
      </c>
      <c r="G12" s="29"/>
      <c r="H12" s="47">
        <v>1996</v>
      </c>
      <c r="I12" s="48">
        <v>4</v>
      </c>
      <c r="J12" s="49">
        <v>0.225</v>
      </c>
      <c r="K12" s="50">
        <v>0.128</v>
      </c>
      <c r="L12" s="51">
        <v>0.015</v>
      </c>
      <c r="M12" s="52">
        <v>0.04</v>
      </c>
    </row>
    <row r="13" spans="1:13" ht="15">
      <c r="A13" s="65">
        <v>1995</v>
      </c>
      <c r="B13" s="66">
        <v>5</v>
      </c>
      <c r="C13" s="43">
        <v>0.247</v>
      </c>
      <c r="D13" s="44">
        <v>0.119</v>
      </c>
      <c r="E13" s="45">
        <v>0</v>
      </c>
      <c r="F13" s="46">
        <v>0.04</v>
      </c>
      <c r="G13" s="29"/>
      <c r="H13" s="47">
        <v>1995</v>
      </c>
      <c r="I13" s="48">
        <v>5</v>
      </c>
      <c r="J13" s="49">
        <v>0.218</v>
      </c>
      <c r="K13" s="50">
        <v>0.105</v>
      </c>
      <c r="L13" s="51">
        <v>0.015</v>
      </c>
      <c r="M13" s="52">
        <v>0.04</v>
      </c>
    </row>
    <row r="14" spans="1:13" ht="15">
      <c r="A14" s="65">
        <v>1994</v>
      </c>
      <c r="B14" s="66">
        <v>6</v>
      </c>
      <c r="C14" s="43">
        <v>0.223</v>
      </c>
      <c r="D14" s="44">
        <v>0.108</v>
      </c>
      <c r="E14" s="45">
        <v>0</v>
      </c>
      <c r="F14" s="46">
        <v>0.04</v>
      </c>
      <c r="G14" s="29"/>
      <c r="H14" s="47">
        <v>1994</v>
      </c>
      <c r="I14" s="48">
        <v>6</v>
      </c>
      <c r="J14" s="49">
        <v>0.198</v>
      </c>
      <c r="K14" s="50">
        <v>0.096</v>
      </c>
      <c r="L14" s="51">
        <v>0.015</v>
      </c>
      <c r="M14" s="52">
        <v>0.04</v>
      </c>
    </row>
    <row r="15" spans="1:13" ht="15">
      <c r="A15" s="65">
        <v>1993</v>
      </c>
      <c r="B15" s="66">
        <v>7</v>
      </c>
      <c r="C15" s="43">
        <v>0.216</v>
      </c>
      <c r="D15" s="44">
        <v>0.098</v>
      </c>
      <c r="E15" s="45">
        <v>0</v>
      </c>
      <c r="F15" s="46">
        <v>0.04</v>
      </c>
      <c r="G15" s="29"/>
      <c r="H15" s="47">
        <v>1993</v>
      </c>
      <c r="I15" s="48">
        <v>7</v>
      </c>
      <c r="J15" s="49">
        <v>0.191</v>
      </c>
      <c r="K15" s="50">
        <v>0.087</v>
      </c>
      <c r="L15" s="51">
        <v>0.015</v>
      </c>
      <c r="M15" s="52">
        <v>0.04</v>
      </c>
    </row>
    <row r="16" spans="1:13" ht="15">
      <c r="A16" s="65">
        <v>1992</v>
      </c>
      <c r="B16" s="66">
        <v>8</v>
      </c>
      <c r="C16" s="43">
        <v>0.2</v>
      </c>
      <c r="D16" s="44">
        <v>0.083</v>
      </c>
      <c r="E16" s="45">
        <v>0</v>
      </c>
      <c r="F16" s="46">
        <v>0.04</v>
      </c>
      <c r="G16" s="29"/>
      <c r="H16" s="47">
        <v>1992</v>
      </c>
      <c r="I16" s="48">
        <v>8</v>
      </c>
      <c r="J16" s="49">
        <v>0.177</v>
      </c>
      <c r="K16" s="50">
        <v>0.073</v>
      </c>
      <c r="L16" s="51">
        <v>0.015</v>
      </c>
      <c r="M16" s="52">
        <v>0.04</v>
      </c>
    </row>
    <row r="17" spans="1:13" ht="15">
      <c r="A17" s="65">
        <v>1991</v>
      </c>
      <c r="B17" s="66">
        <v>9</v>
      </c>
      <c r="C17" s="43">
        <v>0.193</v>
      </c>
      <c r="D17" s="44">
        <v>0.077</v>
      </c>
      <c r="E17" s="45">
        <v>0</v>
      </c>
      <c r="F17" s="46">
        <v>0.04</v>
      </c>
      <c r="G17" s="29"/>
      <c r="H17" s="47">
        <v>1991</v>
      </c>
      <c r="I17" s="48">
        <v>9</v>
      </c>
      <c r="J17" s="49">
        <v>0.171</v>
      </c>
      <c r="K17" s="50">
        <v>0.068</v>
      </c>
      <c r="L17" s="51">
        <v>0.015</v>
      </c>
      <c r="M17" s="52">
        <v>0.04</v>
      </c>
    </row>
    <row r="18" spans="1:13" ht="15">
      <c r="A18" s="65">
        <v>1990</v>
      </c>
      <c r="B18" s="66">
        <v>10</v>
      </c>
      <c r="C18" s="43">
        <v>0.185</v>
      </c>
      <c r="D18" s="44">
        <v>0.083</v>
      </c>
      <c r="E18" s="45">
        <v>0</v>
      </c>
      <c r="F18" s="46">
        <v>0.04</v>
      </c>
      <c r="G18" s="29"/>
      <c r="H18" s="47">
        <v>1990</v>
      </c>
      <c r="I18" s="48">
        <v>10</v>
      </c>
      <c r="J18" s="49">
        <v>0.164</v>
      </c>
      <c r="K18" s="50">
        <v>0.073</v>
      </c>
      <c r="L18" s="51">
        <v>0.015</v>
      </c>
      <c r="M18" s="52">
        <v>0.04</v>
      </c>
    </row>
    <row r="19" spans="1:13" ht="15">
      <c r="A19" s="65">
        <v>1989</v>
      </c>
      <c r="B19" s="66">
        <v>11</v>
      </c>
      <c r="C19" s="43">
        <v>0.201</v>
      </c>
      <c r="D19" s="44">
        <v>0.103</v>
      </c>
      <c r="E19" s="45">
        <v>0</v>
      </c>
      <c r="F19" s="46">
        <v>0.03</v>
      </c>
      <c r="G19" s="29"/>
      <c r="H19" s="47">
        <v>1989</v>
      </c>
      <c r="I19" s="48">
        <v>11</v>
      </c>
      <c r="J19" s="49">
        <v>0.178</v>
      </c>
      <c r="K19" s="50">
        <v>0.091</v>
      </c>
      <c r="L19" s="51">
        <v>0.015</v>
      </c>
      <c r="M19" s="52">
        <v>0.03</v>
      </c>
    </row>
    <row r="20" spans="1:13" ht="15">
      <c r="A20" s="65">
        <v>1988</v>
      </c>
      <c r="B20" s="66">
        <v>12</v>
      </c>
      <c r="C20" s="43">
        <v>0.208</v>
      </c>
      <c r="D20" s="44">
        <v>0.12</v>
      </c>
      <c r="E20" s="45">
        <v>0</v>
      </c>
      <c r="F20" s="46">
        <v>0.03</v>
      </c>
      <c r="G20" s="29"/>
      <c r="H20" s="47">
        <v>1988</v>
      </c>
      <c r="I20" s="48">
        <v>12</v>
      </c>
      <c r="J20" s="49">
        <v>0.184</v>
      </c>
      <c r="K20" s="50">
        <v>0.106</v>
      </c>
      <c r="L20" s="51">
        <v>0.015</v>
      </c>
      <c r="M20" s="52">
        <v>0.03</v>
      </c>
    </row>
    <row r="21" spans="1:13" ht="15">
      <c r="A21" s="65">
        <v>1987</v>
      </c>
      <c r="B21" s="66">
        <v>13</v>
      </c>
      <c r="C21" s="43">
        <v>0.247</v>
      </c>
      <c r="D21" s="44">
        <v>0.135</v>
      </c>
      <c r="E21" s="45">
        <v>0</v>
      </c>
      <c r="F21" s="46">
        <v>0.027</v>
      </c>
      <c r="G21" s="29"/>
      <c r="H21" s="47">
        <v>1987</v>
      </c>
      <c r="I21" s="48">
        <v>13</v>
      </c>
      <c r="J21" s="49">
        <v>0.219</v>
      </c>
      <c r="K21" s="50">
        <v>0.12</v>
      </c>
      <c r="L21" s="51">
        <v>0.015</v>
      </c>
      <c r="M21" s="52">
        <v>0.027</v>
      </c>
    </row>
    <row r="22" spans="1:13" ht="15">
      <c r="A22" s="65">
        <v>1986</v>
      </c>
      <c r="B22" s="66">
        <v>14</v>
      </c>
      <c r="C22" s="43">
        <v>0.301</v>
      </c>
      <c r="D22" s="44">
        <v>0.141</v>
      </c>
      <c r="E22" s="45">
        <v>0</v>
      </c>
      <c r="F22" s="46">
        <v>0.027</v>
      </c>
      <c r="G22" s="29"/>
      <c r="H22" s="47">
        <v>1986</v>
      </c>
      <c r="I22" s="48">
        <v>14</v>
      </c>
      <c r="J22" s="49">
        <v>0.267</v>
      </c>
      <c r="K22" s="50">
        <v>0.125</v>
      </c>
      <c r="L22" s="51">
        <v>0.015</v>
      </c>
      <c r="M22" s="52">
        <v>0.027</v>
      </c>
    </row>
    <row r="23" spans="1:13" ht="15">
      <c r="A23" s="65">
        <v>1985</v>
      </c>
      <c r="B23" s="66">
        <v>15</v>
      </c>
      <c r="C23" s="43">
        <v>0.41</v>
      </c>
      <c r="D23" s="44">
        <v>0.153</v>
      </c>
      <c r="E23" s="45">
        <v>0</v>
      </c>
      <c r="F23" s="46">
        <v>0.027</v>
      </c>
      <c r="G23" s="29"/>
      <c r="H23" s="47">
        <v>1985</v>
      </c>
      <c r="I23" s="48">
        <v>15</v>
      </c>
      <c r="J23" s="49">
        <v>0.362</v>
      </c>
      <c r="K23" s="50">
        <v>0.135</v>
      </c>
      <c r="L23" s="51">
        <v>0.015</v>
      </c>
      <c r="M23" s="52">
        <v>0.027</v>
      </c>
    </row>
    <row r="24" spans="1:13" ht="15">
      <c r="A24" s="65">
        <v>1984</v>
      </c>
      <c r="B24" s="66">
        <v>16</v>
      </c>
      <c r="C24" s="43">
        <v>0.572</v>
      </c>
      <c r="D24" s="44">
        <v>0.177</v>
      </c>
      <c r="E24" s="45">
        <v>0</v>
      </c>
      <c r="F24" s="46">
        <v>0.027</v>
      </c>
      <c r="G24" s="29"/>
      <c r="H24" s="47">
        <v>1984</v>
      </c>
      <c r="I24" s="48">
        <v>16</v>
      </c>
      <c r="J24" s="49">
        <v>0.506</v>
      </c>
      <c r="K24" s="50">
        <v>0.156</v>
      </c>
      <c r="L24" s="51">
        <v>0.015</v>
      </c>
      <c r="M24" s="52">
        <v>0.027</v>
      </c>
    </row>
    <row r="25" spans="1:13" ht="15">
      <c r="A25" s="65">
        <v>1983</v>
      </c>
      <c r="B25" s="66">
        <v>17</v>
      </c>
      <c r="C25" s="43">
        <v>0.743</v>
      </c>
      <c r="D25" s="44">
        <v>0.206</v>
      </c>
      <c r="E25" s="45">
        <v>0</v>
      </c>
      <c r="F25" s="46">
        <v>0.027</v>
      </c>
      <c r="G25" s="29"/>
      <c r="H25" s="47">
        <v>1983</v>
      </c>
      <c r="I25" s="48">
        <v>17</v>
      </c>
      <c r="J25" s="49">
        <v>0.657</v>
      </c>
      <c r="K25" s="50">
        <v>0.182</v>
      </c>
      <c r="L25" s="51">
        <v>0.015</v>
      </c>
      <c r="M25" s="52">
        <v>0.027</v>
      </c>
    </row>
    <row r="26" spans="1:13" ht="15">
      <c r="A26" s="65">
        <v>1982</v>
      </c>
      <c r="B26" s="66">
        <v>18</v>
      </c>
      <c r="C26" s="43">
        <v>0.875</v>
      </c>
      <c r="D26" s="44">
        <v>0.224</v>
      </c>
      <c r="E26" s="45">
        <v>0</v>
      </c>
      <c r="F26" s="46">
        <v>0.027</v>
      </c>
      <c r="G26" s="29"/>
      <c r="H26" s="47">
        <v>1982</v>
      </c>
      <c r="I26" s="48">
        <v>18</v>
      </c>
      <c r="J26" s="49">
        <v>0.774</v>
      </c>
      <c r="K26" s="50">
        <v>0.198</v>
      </c>
      <c r="L26" s="51">
        <v>0.015</v>
      </c>
      <c r="M26" s="52">
        <v>0.027</v>
      </c>
    </row>
    <row r="27" spans="1:13" ht="15">
      <c r="A27" s="65">
        <v>1981</v>
      </c>
      <c r="B27" s="66">
        <v>19</v>
      </c>
      <c r="C27" s="43">
        <v>0.985</v>
      </c>
      <c r="D27" s="44">
        <v>0.241</v>
      </c>
      <c r="E27" s="45">
        <v>0</v>
      </c>
      <c r="F27" s="46">
        <v>0.027</v>
      </c>
      <c r="G27" s="29"/>
      <c r="H27" s="47">
        <v>1981</v>
      </c>
      <c r="I27" s="48">
        <v>19</v>
      </c>
      <c r="J27" s="49">
        <v>0.871</v>
      </c>
      <c r="K27" s="50">
        <v>0.214</v>
      </c>
      <c r="L27" s="51">
        <v>0.015</v>
      </c>
      <c r="M27" s="52">
        <v>0.027</v>
      </c>
    </row>
    <row r="28" spans="1:13" ht="15">
      <c r="A28" s="65">
        <v>1980</v>
      </c>
      <c r="B28" s="66">
        <v>20</v>
      </c>
      <c r="C28" s="43">
        <v>1.102</v>
      </c>
      <c r="D28" s="44">
        <v>0.242</v>
      </c>
      <c r="E28" s="45">
        <v>0</v>
      </c>
      <c r="F28" s="46">
        <v>0.027</v>
      </c>
      <c r="G28" s="29"/>
      <c r="H28" s="47">
        <v>1980</v>
      </c>
      <c r="I28" s="48">
        <v>20</v>
      </c>
      <c r="J28" s="49">
        <v>0.976</v>
      </c>
      <c r="K28" s="50">
        <v>0.214</v>
      </c>
      <c r="L28" s="51">
        <v>0.015</v>
      </c>
      <c r="M28" s="52">
        <v>0.027</v>
      </c>
    </row>
    <row r="29" spans="1:13" ht="15">
      <c r="A29" s="65">
        <v>1979</v>
      </c>
      <c r="B29" s="66">
        <v>21</v>
      </c>
      <c r="C29" s="43">
        <v>1.143</v>
      </c>
      <c r="D29" s="44">
        <v>0.253</v>
      </c>
      <c r="E29" s="45">
        <v>0</v>
      </c>
      <c r="F29" s="46">
        <v>0.027</v>
      </c>
      <c r="G29" s="29"/>
      <c r="H29" s="47">
        <v>1979</v>
      </c>
      <c r="I29" s="48">
        <v>21</v>
      </c>
      <c r="J29" s="49">
        <v>1.011</v>
      </c>
      <c r="K29" s="50">
        <v>0.224</v>
      </c>
      <c r="L29" s="51">
        <v>0.015</v>
      </c>
      <c r="M29" s="52">
        <v>0.027</v>
      </c>
    </row>
    <row r="30" spans="1:13" ht="15">
      <c r="A30" s="65">
        <v>1978</v>
      </c>
      <c r="B30" s="66">
        <v>22</v>
      </c>
      <c r="C30" s="43">
        <v>1.222</v>
      </c>
      <c r="D30" s="44">
        <v>0.242</v>
      </c>
      <c r="E30" s="45">
        <v>0</v>
      </c>
      <c r="F30" s="46">
        <v>0.027</v>
      </c>
      <c r="G30" s="29"/>
      <c r="H30" s="47">
        <v>1978</v>
      </c>
      <c r="I30" s="48">
        <v>22</v>
      </c>
      <c r="J30" s="49">
        <v>1.082</v>
      </c>
      <c r="K30" s="50">
        <v>0.214</v>
      </c>
      <c r="L30" s="51">
        <v>0.015</v>
      </c>
      <c r="M30" s="52">
        <v>0.027</v>
      </c>
    </row>
    <row r="31" spans="1:13" ht="15">
      <c r="A31" s="65">
        <v>1977</v>
      </c>
      <c r="B31" s="66">
        <v>23</v>
      </c>
      <c r="C31" s="43">
        <v>1.287</v>
      </c>
      <c r="D31" s="44">
        <v>0.254</v>
      </c>
      <c r="E31" s="45">
        <v>0</v>
      </c>
      <c r="F31" s="46">
        <v>0.027</v>
      </c>
      <c r="G31" s="29"/>
      <c r="H31" s="47">
        <v>1977</v>
      </c>
      <c r="I31" s="48">
        <v>23</v>
      </c>
      <c r="J31" s="49">
        <v>1.139</v>
      </c>
      <c r="K31" s="50">
        <v>0.225</v>
      </c>
      <c r="L31" s="51">
        <v>0.015</v>
      </c>
      <c r="M31" s="52">
        <v>0.027</v>
      </c>
    </row>
    <row r="32" spans="1:13" ht="15">
      <c r="A32" s="65">
        <v>1976</v>
      </c>
      <c r="B32" s="66">
        <v>24</v>
      </c>
      <c r="C32" s="43">
        <v>1.336</v>
      </c>
      <c r="D32" s="44">
        <v>0.266</v>
      </c>
      <c r="E32" s="45">
        <v>0</v>
      </c>
      <c r="F32" s="46">
        <v>0.027</v>
      </c>
      <c r="G32" s="29"/>
      <c r="H32" s="47">
        <v>1976</v>
      </c>
      <c r="I32" s="48">
        <v>24</v>
      </c>
      <c r="J32" s="49">
        <v>1.182</v>
      </c>
      <c r="K32" s="50">
        <v>0.235</v>
      </c>
      <c r="L32" s="51">
        <v>0.015</v>
      </c>
      <c r="M32" s="52">
        <v>0.027</v>
      </c>
    </row>
    <row r="33" spans="1:13" ht="15">
      <c r="A33" s="65">
        <v>1975</v>
      </c>
      <c r="B33" s="66">
        <v>25</v>
      </c>
      <c r="C33" s="43">
        <v>1.322</v>
      </c>
      <c r="D33" s="44">
        <v>0.272</v>
      </c>
      <c r="E33" s="45">
        <v>0</v>
      </c>
      <c r="F33" s="46">
        <v>0.027</v>
      </c>
      <c r="G33" s="29"/>
      <c r="H33" s="47">
        <v>1975</v>
      </c>
      <c r="I33" s="48">
        <v>25</v>
      </c>
      <c r="J33" s="49">
        <v>1.17</v>
      </c>
      <c r="K33" s="50">
        <v>0.24</v>
      </c>
      <c r="L33" s="51">
        <v>0.015</v>
      </c>
      <c r="M33" s="52">
        <v>0.027</v>
      </c>
    </row>
    <row r="34" spans="1:13" ht="15">
      <c r="A34" s="65">
        <v>1974</v>
      </c>
      <c r="B34" s="66">
        <v>26</v>
      </c>
      <c r="C34" s="43">
        <v>1.348</v>
      </c>
      <c r="D34" s="44">
        <v>0.295</v>
      </c>
      <c r="E34" s="45">
        <v>0</v>
      </c>
      <c r="F34" s="46">
        <v>0.027</v>
      </c>
      <c r="G34" s="29"/>
      <c r="H34" s="47">
        <v>1974</v>
      </c>
      <c r="I34" s="48">
        <v>26</v>
      </c>
      <c r="J34" s="49">
        <v>1.193</v>
      </c>
      <c r="K34" s="50">
        <v>0.261</v>
      </c>
      <c r="L34" s="51">
        <v>0.015</v>
      </c>
      <c r="M34" s="52">
        <v>0.027</v>
      </c>
    </row>
    <row r="35" spans="1:13" ht="15">
      <c r="A35" s="65">
        <v>1973</v>
      </c>
      <c r="B35" s="66">
        <v>27</v>
      </c>
      <c r="C35" s="43">
        <v>1.398</v>
      </c>
      <c r="D35" s="44">
        <v>0.325</v>
      </c>
      <c r="E35" s="45">
        <v>0</v>
      </c>
      <c r="F35" s="46">
        <v>0.027</v>
      </c>
      <c r="G35" s="29"/>
      <c r="H35" s="47">
        <v>1973</v>
      </c>
      <c r="I35" s="48">
        <v>27</v>
      </c>
      <c r="J35" s="49">
        <v>1.237</v>
      </c>
      <c r="K35" s="50">
        <v>0.288</v>
      </c>
      <c r="L35" s="51">
        <v>0.015</v>
      </c>
      <c r="M35" s="52">
        <v>0.027</v>
      </c>
    </row>
    <row r="36" spans="1:13" ht="15">
      <c r="A36" s="65">
        <v>1972</v>
      </c>
      <c r="B36" s="66">
        <v>28</v>
      </c>
      <c r="C36" s="43">
        <v>1.448</v>
      </c>
      <c r="D36" s="44">
        <v>0.337</v>
      </c>
      <c r="E36" s="45">
        <v>0</v>
      </c>
      <c r="F36" s="46">
        <v>0.027</v>
      </c>
      <c r="G36" s="29"/>
      <c r="H36" s="47">
        <v>1972</v>
      </c>
      <c r="I36" s="48">
        <v>28</v>
      </c>
      <c r="J36" s="49">
        <v>1.281</v>
      </c>
      <c r="K36" s="50">
        <v>0.298</v>
      </c>
      <c r="L36" s="51">
        <v>0.015</v>
      </c>
      <c r="M36" s="52">
        <v>0.027</v>
      </c>
    </row>
    <row r="37" spans="1:13" ht="15">
      <c r="A37" s="65">
        <v>1971</v>
      </c>
      <c r="B37" s="66">
        <v>29</v>
      </c>
      <c r="C37" s="43">
        <v>1.466</v>
      </c>
      <c r="D37" s="44">
        <v>0.367</v>
      </c>
      <c r="E37" s="45">
        <v>0</v>
      </c>
      <c r="F37" s="46">
        <v>0.027</v>
      </c>
      <c r="G37" s="29"/>
      <c r="H37" s="47">
        <v>1971</v>
      </c>
      <c r="I37" s="48">
        <v>29</v>
      </c>
      <c r="J37" s="49">
        <v>1.298</v>
      </c>
      <c r="K37" s="50">
        <v>0.325</v>
      </c>
      <c r="L37" s="51">
        <v>0.015</v>
      </c>
      <c r="M37" s="52">
        <v>0.027</v>
      </c>
    </row>
    <row r="38" spans="1:13" ht="15">
      <c r="A38" s="65">
        <v>1970</v>
      </c>
      <c r="B38" s="66">
        <v>30</v>
      </c>
      <c r="C38" s="43">
        <v>1.429</v>
      </c>
      <c r="D38" s="44">
        <v>0.367</v>
      </c>
      <c r="E38" s="45">
        <v>0</v>
      </c>
      <c r="F38" s="46">
        <v>0.027</v>
      </c>
      <c r="G38" s="29"/>
      <c r="H38" s="47">
        <v>1970</v>
      </c>
      <c r="I38" s="48">
        <v>30</v>
      </c>
      <c r="J38" s="49">
        <v>1.265</v>
      </c>
      <c r="K38" s="50">
        <v>0.325</v>
      </c>
      <c r="L38" s="51">
        <v>0.015</v>
      </c>
      <c r="M38" s="52">
        <v>0.027</v>
      </c>
    </row>
    <row r="39" spans="1:13" ht="15">
      <c r="A39" s="65">
        <v>1969</v>
      </c>
      <c r="B39" s="66">
        <v>31</v>
      </c>
      <c r="C39" s="43">
        <v>1.387</v>
      </c>
      <c r="D39" s="44">
        <v>0.373</v>
      </c>
      <c r="E39" s="45">
        <v>0.001</v>
      </c>
      <c r="F39" s="46">
        <v>0.027</v>
      </c>
      <c r="G39" s="29"/>
      <c r="H39" s="47">
        <v>1969</v>
      </c>
      <c r="I39" s="48">
        <v>31</v>
      </c>
      <c r="J39" s="49">
        <v>1.227</v>
      </c>
      <c r="K39" s="50">
        <v>0.33</v>
      </c>
      <c r="L39" s="51">
        <v>0.015</v>
      </c>
      <c r="M39" s="52">
        <v>0.027</v>
      </c>
    </row>
    <row r="40" spans="1:13" ht="15">
      <c r="A40" s="65">
        <v>1968</v>
      </c>
      <c r="B40" s="66">
        <v>32</v>
      </c>
      <c r="C40" s="43">
        <v>1.414</v>
      </c>
      <c r="D40" s="44">
        <v>0.356</v>
      </c>
      <c r="E40" s="45">
        <v>0.002</v>
      </c>
      <c r="F40" s="46">
        <v>0.027</v>
      </c>
      <c r="G40" s="29"/>
      <c r="H40" s="47">
        <v>1968</v>
      </c>
      <c r="I40" s="48">
        <v>32</v>
      </c>
      <c r="J40" s="49">
        <v>1.252</v>
      </c>
      <c r="K40" s="50">
        <v>0.315</v>
      </c>
      <c r="L40" s="51">
        <v>0.015</v>
      </c>
      <c r="M40" s="52">
        <v>0.027</v>
      </c>
    </row>
    <row r="41" spans="1:13" ht="15">
      <c r="A41" s="65">
        <v>1967</v>
      </c>
      <c r="B41" s="66">
        <v>33</v>
      </c>
      <c r="C41" s="43">
        <v>1.418</v>
      </c>
      <c r="D41" s="44">
        <v>0.344</v>
      </c>
      <c r="E41" s="45">
        <v>0.003</v>
      </c>
      <c r="F41" s="46">
        <v>0.027</v>
      </c>
      <c r="G41" s="29"/>
      <c r="H41" s="47">
        <v>1967</v>
      </c>
      <c r="I41" s="48">
        <v>33</v>
      </c>
      <c r="J41" s="49">
        <v>1.255</v>
      </c>
      <c r="K41" s="50">
        <v>0.305</v>
      </c>
      <c r="L41" s="51">
        <v>0.015</v>
      </c>
      <c r="M41" s="52">
        <v>0.027</v>
      </c>
    </row>
    <row r="42" spans="1:13" ht="15">
      <c r="A42" s="65">
        <v>1966</v>
      </c>
      <c r="B42" s="66">
        <v>34</v>
      </c>
      <c r="C42" s="43">
        <v>1.407</v>
      </c>
      <c r="D42" s="44">
        <v>0.374</v>
      </c>
      <c r="E42" s="45">
        <v>0.004</v>
      </c>
      <c r="F42" s="46">
        <v>0.027</v>
      </c>
      <c r="G42" s="29"/>
      <c r="H42" s="47">
        <v>1966</v>
      </c>
      <c r="I42" s="48">
        <v>34</v>
      </c>
      <c r="J42" s="49">
        <v>1.245</v>
      </c>
      <c r="K42" s="50">
        <v>0.331</v>
      </c>
      <c r="L42" s="51">
        <v>0.015</v>
      </c>
      <c r="M42" s="52">
        <v>0.027</v>
      </c>
    </row>
    <row r="43" spans="1:13" ht="15">
      <c r="A43" s="65">
        <v>1965</v>
      </c>
      <c r="B43" s="66">
        <v>35</v>
      </c>
      <c r="C43" s="43">
        <v>1.38</v>
      </c>
      <c r="D43" s="44">
        <v>0.44</v>
      </c>
      <c r="E43" s="45">
        <v>0.005</v>
      </c>
      <c r="F43" s="46">
        <v>0.027</v>
      </c>
      <c r="G43" s="29"/>
      <c r="H43" s="47">
        <v>1965</v>
      </c>
      <c r="I43" s="48">
        <v>35</v>
      </c>
      <c r="J43" s="49">
        <v>1.222</v>
      </c>
      <c r="K43" s="50">
        <v>0.389</v>
      </c>
      <c r="L43" s="51">
        <v>0.015</v>
      </c>
      <c r="M43" s="52">
        <v>0.027</v>
      </c>
    </row>
    <row r="44" spans="1:13" ht="15">
      <c r="A44" s="65">
        <v>1964</v>
      </c>
      <c r="B44" s="66">
        <v>36</v>
      </c>
      <c r="C44" s="43">
        <v>1.347</v>
      </c>
      <c r="D44" s="44">
        <v>0.458</v>
      </c>
      <c r="E44" s="45">
        <v>0.006</v>
      </c>
      <c r="F44" s="46">
        <v>0.027</v>
      </c>
      <c r="G44" s="29"/>
      <c r="H44" s="47">
        <v>1964</v>
      </c>
      <c r="I44" s="48">
        <v>36</v>
      </c>
      <c r="J44" s="49">
        <v>1.192</v>
      </c>
      <c r="K44" s="50">
        <v>0.405</v>
      </c>
      <c r="L44" s="51">
        <v>0.015</v>
      </c>
      <c r="M44" s="52">
        <v>0.027</v>
      </c>
    </row>
    <row r="45" spans="1:13" ht="15">
      <c r="A45" s="65">
        <v>1963</v>
      </c>
      <c r="B45" s="66">
        <v>37</v>
      </c>
      <c r="C45" s="43">
        <v>1.336</v>
      </c>
      <c r="D45" s="44">
        <v>0.464</v>
      </c>
      <c r="E45" s="45">
        <v>0.007</v>
      </c>
      <c r="F45" s="46">
        <v>0.027</v>
      </c>
      <c r="G45" s="29"/>
      <c r="H45" s="47">
        <v>1963</v>
      </c>
      <c r="I45" s="48">
        <v>37</v>
      </c>
      <c r="J45" s="49">
        <v>1.182</v>
      </c>
      <c r="K45" s="50">
        <v>0.411</v>
      </c>
      <c r="L45" s="51">
        <v>0.015</v>
      </c>
      <c r="M45" s="52">
        <v>0.027</v>
      </c>
    </row>
    <row r="46" spans="1:13" ht="15">
      <c r="A46" s="65">
        <v>1962</v>
      </c>
      <c r="B46" s="66">
        <v>38</v>
      </c>
      <c r="C46" s="43">
        <v>1.436</v>
      </c>
      <c r="D46" s="44">
        <v>0.488</v>
      </c>
      <c r="E46" s="45">
        <v>0.008</v>
      </c>
      <c r="F46" s="46">
        <v>0.027</v>
      </c>
      <c r="G46" s="29"/>
      <c r="H46" s="47">
        <v>1962</v>
      </c>
      <c r="I46" s="48">
        <v>38</v>
      </c>
      <c r="J46" s="49">
        <v>1.271</v>
      </c>
      <c r="K46" s="50">
        <v>0.432</v>
      </c>
      <c r="L46" s="51">
        <v>0.015</v>
      </c>
      <c r="M46" s="52">
        <v>0.027</v>
      </c>
    </row>
    <row r="47" spans="1:13" ht="15">
      <c r="A47" s="65">
        <v>1961</v>
      </c>
      <c r="B47" s="66">
        <v>39</v>
      </c>
      <c r="C47" s="43">
        <v>1.571</v>
      </c>
      <c r="D47" s="44">
        <v>0.495</v>
      </c>
      <c r="E47" s="45">
        <v>0.009</v>
      </c>
      <c r="F47" s="46">
        <v>0.027</v>
      </c>
      <c r="G47" s="29"/>
      <c r="H47" s="47">
        <v>1961</v>
      </c>
      <c r="I47" s="48">
        <v>39</v>
      </c>
      <c r="J47" s="49">
        <v>1.391</v>
      </c>
      <c r="K47" s="50">
        <v>0.438</v>
      </c>
      <c r="L47" s="51">
        <v>0.015</v>
      </c>
      <c r="M47" s="52">
        <v>0.027</v>
      </c>
    </row>
    <row r="48" spans="1:13" ht="15">
      <c r="A48" s="65">
        <v>1960</v>
      </c>
      <c r="B48" s="66">
        <v>40</v>
      </c>
      <c r="C48" s="43">
        <v>1.667</v>
      </c>
      <c r="D48" s="44">
        <v>0.584</v>
      </c>
      <c r="E48" s="45">
        <v>0.0092</v>
      </c>
      <c r="F48" s="46">
        <v>0.027</v>
      </c>
      <c r="G48" s="29"/>
      <c r="H48" s="47">
        <v>1960</v>
      </c>
      <c r="I48" s="48">
        <v>40</v>
      </c>
      <c r="J48" s="49">
        <v>1.476</v>
      </c>
      <c r="K48" s="50">
        <v>0.517</v>
      </c>
      <c r="L48" s="51">
        <v>0.015</v>
      </c>
      <c r="M48" s="52">
        <v>0.027</v>
      </c>
    </row>
    <row r="49" spans="1:13" ht="15">
      <c r="A49" s="65">
        <v>1959</v>
      </c>
      <c r="B49" s="66">
        <v>41</v>
      </c>
      <c r="C49" s="43">
        <v>1.793</v>
      </c>
      <c r="D49" s="44">
        <v>0.561</v>
      </c>
      <c r="E49" s="45">
        <v>0.0094</v>
      </c>
      <c r="F49" s="46">
        <v>0.026</v>
      </c>
      <c r="G49" s="29"/>
      <c r="H49" s="47">
        <v>1959</v>
      </c>
      <c r="I49" s="48">
        <v>41</v>
      </c>
      <c r="J49" s="49">
        <v>1.587</v>
      </c>
      <c r="K49" s="50">
        <v>0.496</v>
      </c>
      <c r="L49" s="51">
        <v>0.015</v>
      </c>
      <c r="M49" s="52">
        <v>0.026</v>
      </c>
    </row>
    <row r="50" spans="1:13" ht="15">
      <c r="A50" s="65">
        <v>1958</v>
      </c>
      <c r="B50" s="66">
        <v>42</v>
      </c>
      <c r="C50" s="43">
        <v>1.919</v>
      </c>
      <c r="D50" s="44">
        <v>0.658</v>
      </c>
      <c r="E50" s="45">
        <v>0.0096</v>
      </c>
      <c r="F50" s="46">
        <v>0.026</v>
      </c>
      <c r="G50" s="29"/>
      <c r="H50" s="47">
        <v>1958</v>
      </c>
      <c r="I50" s="48">
        <v>42</v>
      </c>
      <c r="J50" s="49">
        <v>1.698</v>
      </c>
      <c r="K50" s="50">
        <v>0.582</v>
      </c>
      <c r="L50" s="51">
        <v>0.015</v>
      </c>
      <c r="M50" s="52">
        <v>0.026</v>
      </c>
    </row>
    <row r="51" spans="1:13" ht="15">
      <c r="A51" s="65">
        <v>1957</v>
      </c>
      <c r="B51" s="66">
        <v>43</v>
      </c>
      <c r="C51" s="43">
        <v>2.016</v>
      </c>
      <c r="D51" s="44">
        <v>0.707</v>
      </c>
      <c r="E51" s="45">
        <v>0.0098</v>
      </c>
      <c r="F51" s="46">
        <v>0.026</v>
      </c>
      <c r="G51" s="29"/>
      <c r="H51" s="47">
        <v>1957</v>
      </c>
      <c r="I51" s="48">
        <v>43</v>
      </c>
      <c r="J51" s="49">
        <v>1.784</v>
      </c>
      <c r="K51" s="50">
        <v>0.626</v>
      </c>
      <c r="L51" s="51">
        <v>0.015</v>
      </c>
      <c r="M51" s="52">
        <v>0.026</v>
      </c>
    </row>
    <row r="52" spans="1:13" ht="15">
      <c r="A52" s="65">
        <v>1956</v>
      </c>
      <c r="B52" s="66">
        <v>44</v>
      </c>
      <c r="C52" s="43">
        <v>2.158</v>
      </c>
      <c r="D52" s="44">
        <v>0.762</v>
      </c>
      <c r="E52" s="45">
        <v>0.01</v>
      </c>
      <c r="F52" s="46">
        <v>0.026</v>
      </c>
      <c r="G52" s="29"/>
      <c r="H52" s="47">
        <v>1956</v>
      </c>
      <c r="I52" s="48">
        <v>44</v>
      </c>
      <c r="J52" s="49">
        <v>1.91</v>
      </c>
      <c r="K52" s="50">
        <v>0.675</v>
      </c>
      <c r="L52" s="51">
        <v>0.015</v>
      </c>
      <c r="M52" s="52">
        <v>0.026</v>
      </c>
    </row>
    <row r="53" spans="1:13" ht="15">
      <c r="A53" s="65">
        <v>1955</v>
      </c>
      <c r="B53" s="66">
        <v>45</v>
      </c>
      <c r="C53" s="43">
        <v>2.334</v>
      </c>
      <c r="D53" s="44">
        <v>0.85</v>
      </c>
      <c r="E53" s="45">
        <v>0.01</v>
      </c>
      <c r="F53" s="46">
        <v>0.025</v>
      </c>
      <c r="G53" s="29"/>
      <c r="H53" s="47">
        <v>1955</v>
      </c>
      <c r="I53" s="48">
        <v>45</v>
      </c>
      <c r="J53" s="49">
        <v>2.066</v>
      </c>
      <c r="K53" s="50">
        <v>0.753</v>
      </c>
      <c r="L53" s="51">
        <v>0.015</v>
      </c>
      <c r="M53" s="52">
        <v>0.025</v>
      </c>
    </row>
    <row r="54" spans="1:13" ht="15">
      <c r="A54" s="65">
        <v>1954</v>
      </c>
      <c r="B54" s="66">
        <v>46</v>
      </c>
      <c r="C54" s="43">
        <v>2.565</v>
      </c>
      <c r="D54" s="44">
        <v>0.87</v>
      </c>
      <c r="E54" s="45">
        <v>0.01</v>
      </c>
      <c r="F54" s="46">
        <v>0.025</v>
      </c>
      <c r="G54" s="29"/>
      <c r="H54" s="47">
        <v>1954</v>
      </c>
      <c r="I54" s="48">
        <v>46</v>
      </c>
      <c r="J54" s="49">
        <v>2.27</v>
      </c>
      <c r="K54" s="50">
        <v>0.77</v>
      </c>
      <c r="L54" s="51">
        <v>0.015</v>
      </c>
      <c r="M54" s="52">
        <v>0.025</v>
      </c>
    </row>
    <row r="55" spans="1:13" ht="15">
      <c r="A55" s="65">
        <v>1953</v>
      </c>
      <c r="B55" s="66">
        <v>47</v>
      </c>
      <c r="C55" s="43">
        <v>2.693</v>
      </c>
      <c r="D55" s="44">
        <v>0.957</v>
      </c>
      <c r="E55" s="45">
        <v>0.01</v>
      </c>
      <c r="F55" s="46">
        <v>0.025</v>
      </c>
      <c r="G55" s="29"/>
      <c r="H55" s="47">
        <v>1953</v>
      </c>
      <c r="I55" s="48">
        <v>47</v>
      </c>
      <c r="J55" s="49">
        <v>2.384</v>
      </c>
      <c r="K55" s="50">
        <v>0.847</v>
      </c>
      <c r="L55" s="51">
        <v>0.015</v>
      </c>
      <c r="M55" s="52">
        <v>0.025</v>
      </c>
    </row>
    <row r="56" spans="1:13" ht="15">
      <c r="A56" s="65">
        <v>1952</v>
      </c>
      <c r="B56" s="66">
        <v>48</v>
      </c>
      <c r="C56" s="43">
        <v>2.823</v>
      </c>
      <c r="D56" s="44">
        <v>0.996</v>
      </c>
      <c r="E56" s="45">
        <v>0.01</v>
      </c>
      <c r="F56" s="46">
        <v>0.025</v>
      </c>
      <c r="G56" s="29"/>
      <c r="H56" s="47">
        <v>1952</v>
      </c>
      <c r="I56" s="48">
        <v>48</v>
      </c>
      <c r="J56" s="49">
        <v>2.499</v>
      </c>
      <c r="K56" s="50">
        <v>0.881</v>
      </c>
      <c r="L56" s="51">
        <v>0.015</v>
      </c>
      <c r="M56" s="52">
        <v>0.025</v>
      </c>
    </row>
    <row r="57" spans="1:13" ht="15">
      <c r="A57" s="65">
        <v>1951</v>
      </c>
      <c r="B57" s="66">
        <v>49</v>
      </c>
      <c r="C57" s="43">
        <v>3.292</v>
      </c>
      <c r="D57" s="44">
        <v>1.2</v>
      </c>
      <c r="E57" s="45">
        <v>0.01</v>
      </c>
      <c r="F57" s="46">
        <v>0.024</v>
      </c>
      <c r="G57" s="29"/>
      <c r="H57" s="47">
        <v>1951</v>
      </c>
      <c r="I57" s="48">
        <v>49</v>
      </c>
      <c r="J57" s="49">
        <v>2.914</v>
      </c>
      <c r="K57" s="50">
        <v>1.062</v>
      </c>
      <c r="L57" s="51">
        <v>0.015</v>
      </c>
      <c r="M57" s="52">
        <v>0.025</v>
      </c>
    </row>
    <row r="58" spans="1:13" ht="15">
      <c r="A58" s="65">
        <v>1950</v>
      </c>
      <c r="B58" s="66">
        <v>50</v>
      </c>
      <c r="C58" s="43">
        <v>3.708</v>
      </c>
      <c r="D58" s="44">
        <v>1.378</v>
      </c>
      <c r="E58" s="45">
        <v>0.01</v>
      </c>
      <c r="F58" s="46">
        <v>0.023</v>
      </c>
      <c r="G58" s="29"/>
      <c r="H58" s="47">
        <v>1950</v>
      </c>
      <c r="I58" s="48">
        <v>50</v>
      </c>
      <c r="J58" s="49">
        <v>3.281</v>
      </c>
      <c r="K58" s="50">
        <v>1.22</v>
      </c>
      <c r="L58" s="51">
        <v>0.015</v>
      </c>
      <c r="M58" s="52">
        <v>0.025</v>
      </c>
    </row>
    <row r="59" spans="1:13" ht="15">
      <c r="A59" s="65">
        <v>1949</v>
      </c>
      <c r="B59" s="66">
        <v>51</v>
      </c>
      <c r="C59" s="43">
        <v>4.134</v>
      </c>
      <c r="D59" s="44">
        <v>1.558</v>
      </c>
      <c r="E59" s="45">
        <v>0.01</v>
      </c>
      <c r="F59" s="46">
        <v>0.023</v>
      </c>
      <c r="G59" s="29"/>
      <c r="H59" s="47">
        <v>1949</v>
      </c>
      <c r="I59" s="48">
        <v>51</v>
      </c>
      <c r="J59" s="49">
        <v>3.673</v>
      </c>
      <c r="K59" s="50">
        <v>1.385</v>
      </c>
      <c r="L59" s="51">
        <v>0.015</v>
      </c>
      <c r="M59" s="52">
        <v>0.025</v>
      </c>
    </row>
    <row r="60" spans="1:13" ht="15">
      <c r="A60" s="65">
        <v>1948</v>
      </c>
      <c r="B60" s="66">
        <v>52</v>
      </c>
      <c r="C60" s="43">
        <v>4.502</v>
      </c>
      <c r="D60" s="44">
        <v>1.631</v>
      </c>
      <c r="E60" s="45">
        <v>0.01</v>
      </c>
      <c r="F60" s="46">
        <v>0.023</v>
      </c>
      <c r="G60" s="29"/>
      <c r="H60" s="47">
        <v>1948</v>
      </c>
      <c r="I60" s="48">
        <v>52</v>
      </c>
      <c r="J60" s="49">
        <v>4.001</v>
      </c>
      <c r="K60" s="50">
        <v>1.449</v>
      </c>
      <c r="L60" s="51">
        <v>0.015</v>
      </c>
      <c r="M60" s="52">
        <v>0.025</v>
      </c>
    </row>
    <row r="61" spans="1:13" ht="15">
      <c r="A61" s="65">
        <v>1947</v>
      </c>
      <c r="B61" s="66">
        <v>53</v>
      </c>
      <c r="C61" s="43">
        <v>5.372</v>
      </c>
      <c r="D61" s="44">
        <v>1.918</v>
      </c>
      <c r="E61" s="45">
        <v>0.01</v>
      </c>
      <c r="F61" s="46">
        <v>0.023</v>
      </c>
      <c r="G61" s="29"/>
      <c r="H61" s="47">
        <v>1947</v>
      </c>
      <c r="I61" s="48">
        <v>53</v>
      </c>
      <c r="J61" s="49">
        <v>4.773</v>
      </c>
      <c r="K61" s="50">
        <v>1.704</v>
      </c>
      <c r="L61" s="51">
        <v>0.015</v>
      </c>
      <c r="M61" s="52">
        <v>0.025</v>
      </c>
    </row>
    <row r="62" spans="1:13" ht="15">
      <c r="A62" s="65">
        <v>1946</v>
      </c>
      <c r="B62" s="66">
        <v>54</v>
      </c>
      <c r="C62" s="43">
        <v>5.695</v>
      </c>
      <c r="D62" s="44">
        <v>2.037</v>
      </c>
      <c r="E62" s="45">
        <v>0.01</v>
      </c>
      <c r="F62" s="46">
        <v>0.023</v>
      </c>
      <c r="G62" s="29"/>
      <c r="H62" s="47">
        <v>1946</v>
      </c>
      <c r="I62" s="48">
        <v>54</v>
      </c>
      <c r="J62" s="49">
        <v>5.061</v>
      </c>
      <c r="K62" s="50">
        <v>1.81</v>
      </c>
      <c r="L62" s="51">
        <v>0.015</v>
      </c>
      <c r="M62" s="52">
        <v>0.025</v>
      </c>
    </row>
    <row r="63" spans="1:13" ht="15">
      <c r="A63" s="65">
        <v>1945</v>
      </c>
      <c r="B63" s="66">
        <v>55</v>
      </c>
      <c r="C63" s="43">
        <v>6.106</v>
      </c>
      <c r="D63" s="44">
        <v>2.195</v>
      </c>
      <c r="E63" s="45">
        <v>0.01</v>
      </c>
      <c r="F63" s="46">
        <v>0.023</v>
      </c>
      <c r="G63" s="29"/>
      <c r="H63" s="47">
        <v>1945</v>
      </c>
      <c r="I63" s="48">
        <v>55</v>
      </c>
      <c r="J63" s="49">
        <v>5.445</v>
      </c>
      <c r="K63" s="50">
        <v>1.957</v>
      </c>
      <c r="L63" s="51">
        <v>0.015</v>
      </c>
      <c r="M63" s="52">
        <v>0.025</v>
      </c>
    </row>
    <row r="64" spans="1:13" ht="15">
      <c r="A64" s="65">
        <v>1944</v>
      </c>
      <c r="B64" s="66">
        <v>56</v>
      </c>
      <c r="C64" s="43">
        <v>6.518</v>
      </c>
      <c r="D64" s="44">
        <v>2.286</v>
      </c>
      <c r="E64" s="45">
        <v>0.01</v>
      </c>
      <c r="F64" s="46">
        <v>0.023</v>
      </c>
      <c r="G64" s="29"/>
      <c r="H64" s="47">
        <v>1944</v>
      </c>
      <c r="I64" s="48">
        <v>56</v>
      </c>
      <c r="J64" s="49">
        <v>5.812</v>
      </c>
      <c r="K64" s="50">
        <v>2.038</v>
      </c>
      <c r="L64" s="51">
        <v>0.015</v>
      </c>
      <c r="M64" s="52">
        <v>0.025</v>
      </c>
    </row>
    <row r="65" spans="1:13" ht="15">
      <c r="A65" s="65">
        <v>1943</v>
      </c>
      <c r="B65" s="66">
        <v>57</v>
      </c>
      <c r="C65" s="43">
        <v>7.079</v>
      </c>
      <c r="D65" s="44">
        <v>2.566</v>
      </c>
      <c r="E65" s="45">
        <v>0.01</v>
      </c>
      <c r="F65" s="46">
        <v>0.023</v>
      </c>
      <c r="G65" s="29"/>
      <c r="H65" s="47">
        <v>1943</v>
      </c>
      <c r="I65" s="48">
        <v>57</v>
      </c>
      <c r="J65" s="49">
        <v>6.313</v>
      </c>
      <c r="K65" s="50">
        <v>2.288</v>
      </c>
      <c r="L65" s="51">
        <v>0.015</v>
      </c>
      <c r="M65" s="52">
        <v>0.025</v>
      </c>
    </row>
    <row r="66" spans="1:13" ht="15">
      <c r="A66" s="65">
        <v>1942</v>
      </c>
      <c r="B66" s="66">
        <v>58</v>
      </c>
      <c r="C66" s="43">
        <v>7.703</v>
      </c>
      <c r="D66" s="44">
        <v>2.827</v>
      </c>
      <c r="E66" s="45">
        <v>0.011</v>
      </c>
      <c r="F66" s="46">
        <v>0.023</v>
      </c>
      <c r="G66" s="29"/>
      <c r="H66" s="47">
        <v>1942</v>
      </c>
      <c r="I66" s="48">
        <v>58</v>
      </c>
      <c r="J66" s="49">
        <v>6.869</v>
      </c>
      <c r="K66" s="50">
        <v>2.521</v>
      </c>
      <c r="L66" s="51">
        <v>0.015</v>
      </c>
      <c r="M66" s="52">
        <v>0.025</v>
      </c>
    </row>
    <row r="67" spans="1:13" ht="15">
      <c r="A67" s="65">
        <v>1941</v>
      </c>
      <c r="B67" s="66">
        <v>59</v>
      </c>
      <c r="C67" s="43">
        <v>8.183</v>
      </c>
      <c r="D67" s="44">
        <v>3.058</v>
      </c>
      <c r="E67" s="45">
        <v>0.012</v>
      </c>
      <c r="F67" s="46">
        <v>0.023</v>
      </c>
      <c r="G67" s="29"/>
      <c r="H67" s="47">
        <v>1941</v>
      </c>
      <c r="I67" s="48">
        <v>59</v>
      </c>
      <c r="J67" s="49">
        <v>7.298</v>
      </c>
      <c r="K67" s="50">
        <v>2.727</v>
      </c>
      <c r="L67" s="51">
        <v>0.015</v>
      </c>
      <c r="M67" s="52">
        <v>0.025</v>
      </c>
    </row>
    <row r="68" spans="1:13" ht="15">
      <c r="A68" s="65">
        <v>1940</v>
      </c>
      <c r="B68" s="66">
        <v>60</v>
      </c>
      <c r="C68" s="43">
        <v>9.184</v>
      </c>
      <c r="D68" s="44">
        <v>3.424</v>
      </c>
      <c r="E68" s="45">
        <v>0.013</v>
      </c>
      <c r="F68" s="46">
        <v>0.024</v>
      </c>
      <c r="G68" s="29"/>
      <c r="H68" s="47">
        <v>1940</v>
      </c>
      <c r="I68" s="48">
        <v>60</v>
      </c>
      <c r="J68" s="49">
        <v>8.22</v>
      </c>
      <c r="K68" s="50">
        <v>3.064</v>
      </c>
      <c r="L68" s="51">
        <v>0.015</v>
      </c>
      <c r="M68" s="52">
        <v>0.025</v>
      </c>
    </row>
    <row r="69" spans="1:13" ht="15">
      <c r="A69" s="65">
        <v>1939</v>
      </c>
      <c r="B69" s="66">
        <v>61</v>
      </c>
      <c r="C69" s="43">
        <v>10.07</v>
      </c>
      <c r="D69" s="44">
        <v>3.727</v>
      </c>
      <c r="E69" s="45">
        <v>0.013</v>
      </c>
      <c r="F69" s="46">
        <v>0.024</v>
      </c>
      <c r="G69" s="29"/>
      <c r="H69" s="47">
        <v>1939</v>
      </c>
      <c r="I69" s="48">
        <v>61</v>
      </c>
      <c r="J69" s="49">
        <v>9.014</v>
      </c>
      <c r="K69" s="50">
        <v>3.336</v>
      </c>
      <c r="L69" s="51">
        <v>0.015</v>
      </c>
      <c r="M69" s="52">
        <v>0.025</v>
      </c>
    </row>
    <row r="70" spans="1:13" ht="15">
      <c r="A70" s="65">
        <v>1938</v>
      </c>
      <c r="B70" s="66">
        <v>62</v>
      </c>
      <c r="C70" s="43">
        <v>10.876</v>
      </c>
      <c r="D70" s="44">
        <v>4.133</v>
      </c>
      <c r="E70" s="45">
        <v>0.013</v>
      </c>
      <c r="F70" s="46">
        <v>0.024</v>
      </c>
      <c r="G70" s="29"/>
      <c r="H70" s="47">
        <v>1938</v>
      </c>
      <c r="I70" s="48">
        <v>62</v>
      </c>
      <c r="J70" s="49">
        <v>9.735</v>
      </c>
      <c r="K70" s="50">
        <v>3.699</v>
      </c>
      <c r="L70" s="51">
        <v>0.015</v>
      </c>
      <c r="M70" s="52">
        <v>0.025</v>
      </c>
    </row>
    <row r="71" spans="1:13" ht="15">
      <c r="A71" s="65">
        <v>1937</v>
      </c>
      <c r="B71" s="66">
        <v>63</v>
      </c>
      <c r="C71" s="43">
        <v>11.748</v>
      </c>
      <c r="D71" s="44">
        <v>4.395</v>
      </c>
      <c r="E71" s="45">
        <v>0.013</v>
      </c>
      <c r="F71" s="46">
        <v>0.025</v>
      </c>
      <c r="G71" s="29"/>
      <c r="H71" s="47">
        <v>1937</v>
      </c>
      <c r="I71" s="48">
        <v>63</v>
      </c>
      <c r="J71" s="49">
        <v>10.516</v>
      </c>
      <c r="K71" s="50">
        <v>3.934</v>
      </c>
      <c r="L71" s="51">
        <v>0.015</v>
      </c>
      <c r="M71" s="52">
        <v>0.025</v>
      </c>
    </row>
    <row r="72" spans="1:13" ht="15">
      <c r="A72" s="65">
        <v>1936</v>
      </c>
      <c r="B72" s="66">
        <v>64</v>
      </c>
      <c r="C72" s="43">
        <v>13.045</v>
      </c>
      <c r="D72" s="44">
        <v>4.828</v>
      </c>
      <c r="E72" s="45">
        <v>0.013</v>
      </c>
      <c r="F72" s="46">
        <v>0.025</v>
      </c>
      <c r="G72" s="29"/>
      <c r="H72" s="47">
        <v>1936</v>
      </c>
      <c r="I72" s="48">
        <v>64</v>
      </c>
      <c r="J72" s="49">
        <v>11.676</v>
      </c>
      <c r="K72" s="50">
        <v>4.322</v>
      </c>
      <c r="L72" s="51">
        <v>0.015</v>
      </c>
      <c r="M72" s="52">
        <v>0.025</v>
      </c>
    </row>
    <row r="73" spans="1:13" ht="15">
      <c r="A73" s="65">
        <v>1935</v>
      </c>
      <c r="B73" s="66">
        <v>65</v>
      </c>
      <c r="C73" s="43">
        <v>14.533</v>
      </c>
      <c r="D73" s="44">
        <v>5.451</v>
      </c>
      <c r="E73" s="45">
        <v>0.013</v>
      </c>
      <c r="F73" s="46">
        <v>0.025</v>
      </c>
      <c r="G73" s="29"/>
      <c r="H73" s="47">
        <v>1935</v>
      </c>
      <c r="I73" s="48">
        <v>65</v>
      </c>
      <c r="J73" s="49">
        <v>13.03</v>
      </c>
      <c r="K73" s="50">
        <v>4.887</v>
      </c>
      <c r="L73" s="51">
        <v>0.015</v>
      </c>
      <c r="M73" s="52">
        <v>0.025</v>
      </c>
    </row>
    <row r="74" spans="1:13" ht="15">
      <c r="A74" s="65">
        <v>1934</v>
      </c>
      <c r="B74" s="66">
        <v>66</v>
      </c>
      <c r="C74" s="43">
        <v>15.69</v>
      </c>
      <c r="D74" s="44">
        <v>6.053</v>
      </c>
      <c r="E74" s="45">
        <v>0.013</v>
      </c>
      <c r="F74" s="46">
        <v>0.025</v>
      </c>
      <c r="G74" s="29"/>
      <c r="H74" s="47">
        <v>1934</v>
      </c>
      <c r="I74" s="48">
        <v>66</v>
      </c>
      <c r="J74" s="49">
        <v>14.067</v>
      </c>
      <c r="K74" s="50">
        <v>5.427</v>
      </c>
      <c r="L74" s="51">
        <v>0.015</v>
      </c>
      <c r="M74" s="52">
        <v>0.025</v>
      </c>
    </row>
    <row r="75" spans="1:13" ht="15">
      <c r="A75" s="65">
        <v>1933</v>
      </c>
      <c r="B75" s="66">
        <v>67</v>
      </c>
      <c r="C75" s="43">
        <v>17.221</v>
      </c>
      <c r="D75" s="44">
        <v>6.698</v>
      </c>
      <c r="E75" s="45">
        <v>0.013</v>
      </c>
      <c r="F75" s="46">
        <v>0.025</v>
      </c>
      <c r="G75" s="29"/>
      <c r="H75" s="47">
        <v>1933</v>
      </c>
      <c r="I75" s="48">
        <v>67</v>
      </c>
      <c r="J75" s="49">
        <v>15.44</v>
      </c>
      <c r="K75" s="50">
        <v>6.005</v>
      </c>
      <c r="L75" s="51">
        <v>0.015</v>
      </c>
      <c r="M75" s="52">
        <v>0.025</v>
      </c>
    </row>
    <row r="76" spans="1:13" ht="15">
      <c r="A76" s="65">
        <v>1932</v>
      </c>
      <c r="B76" s="66">
        <v>68</v>
      </c>
      <c r="C76" s="43">
        <v>18.968</v>
      </c>
      <c r="D76" s="44">
        <v>7.433</v>
      </c>
      <c r="E76" s="45">
        <v>0.013</v>
      </c>
      <c r="F76" s="46">
        <v>0.025</v>
      </c>
      <c r="G76" s="29"/>
      <c r="H76" s="47">
        <v>1932</v>
      </c>
      <c r="I76" s="48">
        <v>68</v>
      </c>
      <c r="J76" s="49">
        <v>17.005</v>
      </c>
      <c r="K76" s="50">
        <v>6.664</v>
      </c>
      <c r="L76" s="51">
        <v>0.015</v>
      </c>
      <c r="M76" s="52">
        <v>0.025</v>
      </c>
    </row>
    <row r="77" spans="1:13" ht="15">
      <c r="A77" s="65">
        <v>1931</v>
      </c>
      <c r="B77" s="66">
        <v>69</v>
      </c>
      <c r="C77" s="43">
        <v>20.645</v>
      </c>
      <c r="D77" s="44">
        <v>8.403</v>
      </c>
      <c r="E77" s="45">
        <v>0.013</v>
      </c>
      <c r="F77" s="46">
        <v>0.025</v>
      </c>
      <c r="G77" s="29"/>
      <c r="H77" s="47">
        <v>1931</v>
      </c>
      <c r="I77" s="48">
        <v>69</v>
      </c>
      <c r="J77" s="49">
        <v>18.509</v>
      </c>
      <c r="K77" s="50">
        <v>7.533</v>
      </c>
      <c r="L77" s="51">
        <v>0.015</v>
      </c>
      <c r="M77" s="52">
        <v>0.025</v>
      </c>
    </row>
    <row r="78" spans="1:13" ht="15">
      <c r="A78" s="65">
        <v>1930</v>
      </c>
      <c r="B78" s="66">
        <v>70</v>
      </c>
      <c r="C78" s="43">
        <v>22.27</v>
      </c>
      <c r="D78" s="44">
        <v>9.33</v>
      </c>
      <c r="E78" s="45">
        <v>0.013</v>
      </c>
      <c r="F78" s="46">
        <v>0.025</v>
      </c>
      <c r="G78" s="29"/>
      <c r="H78" s="47">
        <v>1930</v>
      </c>
      <c r="I78" s="48">
        <v>70</v>
      </c>
      <c r="J78" s="49">
        <v>19.978</v>
      </c>
      <c r="K78" s="50">
        <v>8.37</v>
      </c>
      <c r="L78" s="51">
        <v>0.015</v>
      </c>
      <c r="M78" s="52">
        <v>0.025</v>
      </c>
    </row>
    <row r="79" spans="1:13" ht="15">
      <c r="A79" s="65">
        <v>1929</v>
      </c>
      <c r="B79" s="66">
        <v>71</v>
      </c>
      <c r="C79" s="43">
        <v>24.429</v>
      </c>
      <c r="D79" s="44">
        <v>10.684</v>
      </c>
      <c r="E79" s="45">
        <v>0.013</v>
      </c>
      <c r="F79" s="46">
        <v>0.025</v>
      </c>
      <c r="G79" s="29"/>
      <c r="H79" s="47">
        <v>1929</v>
      </c>
      <c r="I79" s="48">
        <v>71</v>
      </c>
      <c r="J79" s="49">
        <v>21.915</v>
      </c>
      <c r="K79" s="50">
        <v>9.584</v>
      </c>
      <c r="L79" s="51">
        <v>0.015</v>
      </c>
      <c r="M79" s="52">
        <v>0.025</v>
      </c>
    </row>
    <row r="80" spans="1:13" ht="15">
      <c r="A80" s="65">
        <v>1928</v>
      </c>
      <c r="B80" s="66">
        <v>72</v>
      </c>
      <c r="C80" s="43">
        <v>27.259</v>
      </c>
      <c r="D80" s="44">
        <v>12.013</v>
      </c>
      <c r="E80" s="45">
        <v>0.013</v>
      </c>
      <c r="F80" s="46">
        <v>0.025</v>
      </c>
      <c r="G80" s="29"/>
      <c r="H80" s="47">
        <v>1928</v>
      </c>
      <c r="I80" s="48">
        <v>72</v>
      </c>
      <c r="J80" s="49">
        <v>24.454</v>
      </c>
      <c r="K80" s="50">
        <v>10.777</v>
      </c>
      <c r="L80" s="51">
        <v>0.015</v>
      </c>
      <c r="M80" s="52">
        <v>0.025</v>
      </c>
    </row>
    <row r="81" spans="1:13" ht="15">
      <c r="A81" s="65">
        <v>1927</v>
      </c>
      <c r="B81" s="66">
        <v>73</v>
      </c>
      <c r="C81" s="43">
        <v>30.296</v>
      </c>
      <c r="D81" s="44">
        <v>13.893</v>
      </c>
      <c r="E81" s="45">
        <v>0.013</v>
      </c>
      <c r="F81" s="46">
        <v>0.025</v>
      </c>
      <c r="G81" s="29"/>
      <c r="H81" s="47">
        <v>1927</v>
      </c>
      <c r="I81" s="48">
        <v>73</v>
      </c>
      <c r="J81" s="49">
        <v>27.179</v>
      </c>
      <c r="K81" s="50">
        <v>12.463</v>
      </c>
      <c r="L81" s="51">
        <v>0.015</v>
      </c>
      <c r="M81" s="52">
        <v>0.025</v>
      </c>
    </row>
    <row r="82" spans="1:13" ht="15">
      <c r="A82" s="65">
        <v>1926</v>
      </c>
      <c r="B82" s="66">
        <v>74</v>
      </c>
      <c r="C82" s="43">
        <v>33.69</v>
      </c>
      <c r="D82" s="44">
        <v>15.897</v>
      </c>
      <c r="E82" s="45">
        <v>0.0127</v>
      </c>
      <c r="F82" s="46">
        <v>0.024</v>
      </c>
      <c r="G82" s="29"/>
      <c r="H82" s="47">
        <v>1926</v>
      </c>
      <c r="I82" s="48">
        <v>74</v>
      </c>
      <c r="J82" s="49">
        <v>30.224</v>
      </c>
      <c r="K82" s="50">
        <v>14.262</v>
      </c>
      <c r="L82" s="51">
        <v>0.015</v>
      </c>
      <c r="M82" s="52">
        <v>0.025</v>
      </c>
    </row>
    <row r="83" spans="1:13" ht="15">
      <c r="A83" s="65">
        <v>1925</v>
      </c>
      <c r="B83" s="66">
        <v>75</v>
      </c>
      <c r="C83" s="43">
        <v>37.286</v>
      </c>
      <c r="D83" s="44">
        <v>18.249</v>
      </c>
      <c r="E83" s="45">
        <v>0.0124</v>
      </c>
      <c r="F83" s="46">
        <v>0.023</v>
      </c>
      <c r="G83" s="29"/>
      <c r="H83" s="47">
        <v>1925</v>
      </c>
      <c r="I83" s="48">
        <v>75</v>
      </c>
      <c r="J83" s="49">
        <v>33.45</v>
      </c>
      <c r="K83" s="50">
        <v>16.372</v>
      </c>
      <c r="L83" s="51">
        <v>0.015</v>
      </c>
      <c r="M83" s="52">
        <v>0.025</v>
      </c>
    </row>
    <row r="84" spans="1:13" ht="15">
      <c r="A84" s="65">
        <v>1924</v>
      </c>
      <c r="B84" s="66">
        <v>76</v>
      </c>
      <c r="C84" s="43">
        <v>40.934</v>
      </c>
      <c r="D84" s="44">
        <v>21.049</v>
      </c>
      <c r="E84" s="45">
        <v>0.0121</v>
      </c>
      <c r="F84" s="46">
        <v>0.022</v>
      </c>
      <c r="G84" s="29"/>
      <c r="H84" s="47">
        <v>1924</v>
      </c>
      <c r="I84" s="48">
        <v>76</v>
      </c>
      <c r="J84" s="49">
        <v>36.722</v>
      </c>
      <c r="K84" s="50">
        <v>18.883</v>
      </c>
      <c r="L84" s="51">
        <v>0.015</v>
      </c>
      <c r="M84" s="52">
        <v>0.025</v>
      </c>
    </row>
    <row r="85" spans="1:13" ht="15">
      <c r="A85" s="65">
        <v>1923</v>
      </c>
      <c r="B85" s="66">
        <v>77</v>
      </c>
      <c r="C85" s="43">
        <v>44.857</v>
      </c>
      <c r="D85" s="44">
        <v>24.341</v>
      </c>
      <c r="E85" s="45">
        <v>0.0118</v>
      </c>
      <c r="F85" s="46">
        <v>0.021</v>
      </c>
      <c r="G85" s="29"/>
      <c r="H85" s="47">
        <v>1923</v>
      </c>
      <c r="I85" s="48">
        <v>77</v>
      </c>
      <c r="J85" s="49">
        <v>40.242</v>
      </c>
      <c r="K85" s="50">
        <v>21.837</v>
      </c>
      <c r="L85" s="51">
        <v>0.015</v>
      </c>
      <c r="M85" s="52">
        <v>0.025</v>
      </c>
    </row>
    <row r="86" spans="1:13" ht="15">
      <c r="A86" s="65">
        <v>1922</v>
      </c>
      <c r="B86" s="66">
        <v>78</v>
      </c>
      <c r="C86" s="43">
        <v>49.256</v>
      </c>
      <c r="D86" s="44">
        <v>27.849</v>
      </c>
      <c r="E86" s="45">
        <v>0.0115</v>
      </c>
      <c r="F86" s="46">
        <v>0.02</v>
      </c>
      <c r="G86" s="29"/>
      <c r="H86" s="47">
        <v>1922</v>
      </c>
      <c r="I86" s="48">
        <v>78</v>
      </c>
      <c r="J86" s="49">
        <v>44.188</v>
      </c>
      <c r="K86" s="50">
        <v>24.984</v>
      </c>
      <c r="L86" s="51">
        <v>0.015</v>
      </c>
      <c r="M86" s="52">
        <v>0.025</v>
      </c>
    </row>
    <row r="87" spans="1:13" ht="15">
      <c r="A87" s="65">
        <v>1921</v>
      </c>
      <c r="B87" s="66">
        <v>79</v>
      </c>
      <c r="C87" s="43">
        <v>54.411</v>
      </c>
      <c r="D87" s="44">
        <v>32.056</v>
      </c>
      <c r="E87" s="45">
        <v>0.0112</v>
      </c>
      <c r="F87" s="46">
        <v>0.019</v>
      </c>
      <c r="G87" s="29"/>
      <c r="H87" s="47">
        <v>1921</v>
      </c>
      <c r="I87" s="48">
        <v>79</v>
      </c>
      <c r="J87" s="49">
        <v>48.813</v>
      </c>
      <c r="K87" s="50">
        <v>28.758</v>
      </c>
      <c r="L87" s="51">
        <v>0.015</v>
      </c>
      <c r="M87" s="52">
        <v>0.025</v>
      </c>
    </row>
    <row r="88" spans="1:13" ht="15">
      <c r="A88" s="65">
        <v>1920</v>
      </c>
      <c r="B88" s="66">
        <v>80</v>
      </c>
      <c r="C88" s="43">
        <v>59.678</v>
      </c>
      <c r="D88" s="44">
        <v>37.498</v>
      </c>
      <c r="E88" s="45">
        <v>0.0109</v>
      </c>
      <c r="F88" s="46">
        <v>0.018</v>
      </c>
      <c r="G88" s="29"/>
      <c r="H88" s="47">
        <v>1920</v>
      </c>
      <c r="I88" s="48">
        <v>80</v>
      </c>
      <c r="J88" s="49">
        <v>53.538</v>
      </c>
      <c r="K88" s="50">
        <v>33.64</v>
      </c>
      <c r="L88" s="51">
        <v>0.015</v>
      </c>
      <c r="M88" s="52">
        <v>0.025</v>
      </c>
    </row>
    <row r="89" spans="1:13" ht="15">
      <c r="A89" s="65">
        <v>1919</v>
      </c>
      <c r="B89" s="66">
        <v>81</v>
      </c>
      <c r="C89" s="43">
        <v>66.056</v>
      </c>
      <c r="D89" s="44">
        <v>43.054</v>
      </c>
      <c r="E89" s="45">
        <v>0.0106</v>
      </c>
      <c r="F89" s="46">
        <v>0.017</v>
      </c>
      <c r="G89" s="29"/>
      <c r="H89" s="47">
        <v>1919</v>
      </c>
      <c r="I89" s="48">
        <v>81</v>
      </c>
      <c r="J89" s="49">
        <v>59.26</v>
      </c>
      <c r="K89" s="50">
        <v>38.624</v>
      </c>
      <c r="L89" s="51">
        <v>0.015</v>
      </c>
      <c r="M89" s="52">
        <v>0.024</v>
      </c>
    </row>
    <row r="90" spans="1:13" ht="15">
      <c r="A90" s="65">
        <v>1918</v>
      </c>
      <c r="B90" s="66">
        <v>82</v>
      </c>
      <c r="C90" s="43">
        <v>72.769</v>
      </c>
      <c r="D90" s="44">
        <v>48.1</v>
      </c>
      <c r="E90" s="45">
        <v>0.0103</v>
      </c>
      <c r="F90" s="46">
        <v>0.016</v>
      </c>
      <c r="G90" s="29"/>
      <c r="H90" s="47">
        <v>1918</v>
      </c>
      <c r="I90" s="48">
        <v>82</v>
      </c>
      <c r="J90" s="49">
        <v>65.282</v>
      </c>
      <c r="K90" s="50">
        <v>43.151</v>
      </c>
      <c r="L90" s="51">
        <v>0.015</v>
      </c>
      <c r="M90" s="52">
        <v>0.023</v>
      </c>
    </row>
    <row r="91" spans="1:13" ht="15">
      <c r="A91" s="65">
        <v>1917</v>
      </c>
      <c r="B91" s="66">
        <v>83</v>
      </c>
      <c r="C91" s="43">
        <v>78.957</v>
      </c>
      <c r="D91" s="44">
        <v>54.719</v>
      </c>
      <c r="E91" s="45">
        <v>0.01</v>
      </c>
      <c r="F91" s="46">
        <v>0.015</v>
      </c>
      <c r="G91" s="29"/>
      <c r="H91" s="47">
        <v>1917</v>
      </c>
      <c r="I91" s="48">
        <v>83</v>
      </c>
      <c r="J91" s="49">
        <v>70.833</v>
      </c>
      <c r="K91" s="50">
        <v>49.089</v>
      </c>
      <c r="L91" s="51">
        <v>0.015</v>
      </c>
      <c r="M91" s="52">
        <v>0.022</v>
      </c>
    </row>
    <row r="92" spans="1:13" ht="15">
      <c r="A92" s="65">
        <v>1916</v>
      </c>
      <c r="B92" s="66">
        <v>84</v>
      </c>
      <c r="C92" s="43">
        <v>84.61</v>
      </c>
      <c r="D92" s="44">
        <v>62.984</v>
      </c>
      <c r="E92" s="45">
        <v>0.01</v>
      </c>
      <c r="F92" s="46">
        <v>0.014</v>
      </c>
      <c r="G92" s="29"/>
      <c r="H92" s="47">
        <v>1916</v>
      </c>
      <c r="I92" s="48">
        <v>84</v>
      </c>
      <c r="J92" s="49">
        <v>75.905</v>
      </c>
      <c r="K92" s="50">
        <v>56.504</v>
      </c>
      <c r="L92" s="51">
        <v>0.015</v>
      </c>
      <c r="M92" s="52">
        <v>0.021</v>
      </c>
    </row>
    <row r="93" spans="1:13" ht="15">
      <c r="A93" s="65">
        <v>1915</v>
      </c>
      <c r="B93" s="66">
        <v>85</v>
      </c>
      <c r="C93" s="43">
        <v>92.859</v>
      </c>
      <c r="D93" s="44">
        <v>71.238</v>
      </c>
      <c r="E93" s="45">
        <v>0.01</v>
      </c>
      <c r="F93" s="46">
        <v>0.013</v>
      </c>
      <c r="G93" s="29"/>
      <c r="H93" s="47">
        <v>1915</v>
      </c>
      <c r="I93" s="48">
        <v>85</v>
      </c>
      <c r="J93" s="49">
        <v>83.305</v>
      </c>
      <c r="K93" s="50">
        <v>63.908</v>
      </c>
      <c r="L93" s="51">
        <v>0.015</v>
      </c>
      <c r="M93" s="52">
        <v>0.02</v>
      </c>
    </row>
    <row r="94" spans="1:13" ht="15">
      <c r="A94" s="65">
        <v>1914</v>
      </c>
      <c r="B94" s="66">
        <v>86</v>
      </c>
      <c r="C94" s="43">
        <v>102.503</v>
      </c>
      <c r="D94" s="44">
        <v>79.092</v>
      </c>
      <c r="E94" s="45">
        <v>0.01</v>
      </c>
      <c r="F94" s="46">
        <v>0.012</v>
      </c>
      <c r="G94" s="29"/>
      <c r="H94" s="47">
        <v>1914</v>
      </c>
      <c r="I94" s="48">
        <v>86</v>
      </c>
      <c r="J94" s="49">
        <v>91.956</v>
      </c>
      <c r="K94" s="50">
        <v>70.955</v>
      </c>
      <c r="L94" s="51">
        <v>0.015</v>
      </c>
      <c r="M94" s="52">
        <v>0.019</v>
      </c>
    </row>
    <row r="95" spans="1:13" ht="15">
      <c r="A95" s="65">
        <v>1913</v>
      </c>
      <c r="B95" s="66">
        <v>87</v>
      </c>
      <c r="C95" s="43">
        <v>110.684</v>
      </c>
      <c r="D95" s="44">
        <v>88.704</v>
      </c>
      <c r="E95" s="45">
        <v>0.01</v>
      </c>
      <c r="F95" s="46">
        <v>0.011</v>
      </c>
      <c r="G95" s="29"/>
      <c r="H95" s="47">
        <v>1913</v>
      </c>
      <c r="I95" s="48">
        <v>87</v>
      </c>
      <c r="J95" s="49">
        <v>99.296</v>
      </c>
      <c r="K95" s="50">
        <v>79.577</v>
      </c>
      <c r="L95" s="51">
        <v>0.015</v>
      </c>
      <c r="M95" s="52">
        <v>0.018</v>
      </c>
    </row>
    <row r="96" spans="1:13" ht="15">
      <c r="A96" s="65">
        <v>1912</v>
      </c>
      <c r="B96" s="66">
        <v>88</v>
      </c>
      <c r="C96" s="43">
        <v>120.763</v>
      </c>
      <c r="D96" s="44">
        <v>98.128</v>
      </c>
      <c r="E96" s="45">
        <v>0.01</v>
      </c>
      <c r="F96" s="46">
        <v>0.01</v>
      </c>
      <c r="G96" s="29"/>
      <c r="H96" s="47">
        <v>1912</v>
      </c>
      <c r="I96" s="48">
        <v>88</v>
      </c>
      <c r="J96" s="49">
        <v>108.338</v>
      </c>
      <c r="K96" s="50">
        <v>88.031</v>
      </c>
      <c r="L96" s="51">
        <v>0.015</v>
      </c>
      <c r="M96" s="52">
        <v>0.017</v>
      </c>
    </row>
    <row r="97" spans="1:13" ht="15">
      <c r="A97" s="65">
        <v>1911</v>
      </c>
      <c r="B97" s="66">
        <v>89</v>
      </c>
      <c r="C97" s="43">
        <v>132.697</v>
      </c>
      <c r="D97" s="44">
        <v>109.289</v>
      </c>
      <c r="E97" s="45">
        <v>0.01</v>
      </c>
      <c r="F97" s="46">
        <v>0.01</v>
      </c>
      <c r="G97" s="29"/>
      <c r="H97" s="47">
        <v>1911</v>
      </c>
      <c r="I97" s="48">
        <v>89</v>
      </c>
      <c r="J97" s="49">
        <v>119.043</v>
      </c>
      <c r="K97" s="50">
        <v>98.045</v>
      </c>
      <c r="L97" s="51">
        <v>0.015</v>
      </c>
      <c r="M97" s="52">
        <v>0.016</v>
      </c>
    </row>
    <row r="98" spans="1:13" ht="15">
      <c r="A98" s="65">
        <v>1910</v>
      </c>
      <c r="B98" s="66">
        <v>90</v>
      </c>
      <c r="C98" s="43">
        <v>145.575</v>
      </c>
      <c r="D98" s="44">
        <v>121.868</v>
      </c>
      <c r="E98" s="45">
        <v>0.01</v>
      </c>
      <c r="F98" s="46">
        <v>0.009</v>
      </c>
      <c r="G98" s="29"/>
      <c r="H98" s="47">
        <v>1910</v>
      </c>
      <c r="I98" s="48">
        <v>90</v>
      </c>
      <c r="J98" s="49">
        <v>130.597</v>
      </c>
      <c r="K98" s="50">
        <v>109.329</v>
      </c>
      <c r="L98" s="51">
        <v>0.015</v>
      </c>
      <c r="M98" s="52">
        <v>0.015</v>
      </c>
    </row>
    <row r="99" spans="1:13" ht="15">
      <c r="A99" s="65">
        <v>1909</v>
      </c>
      <c r="B99" s="66">
        <v>91</v>
      </c>
      <c r="C99" s="43">
        <v>158.966</v>
      </c>
      <c r="D99" s="44">
        <v>135.539</v>
      </c>
      <c r="E99" s="45">
        <v>0.01</v>
      </c>
      <c r="F99" s="46">
        <v>0.008</v>
      </c>
      <c r="G99" s="29"/>
      <c r="H99" s="47">
        <v>1909</v>
      </c>
      <c r="I99" s="48">
        <v>91</v>
      </c>
      <c r="J99" s="49">
        <v>142.61</v>
      </c>
      <c r="K99" s="50">
        <v>121.594</v>
      </c>
      <c r="L99" s="51">
        <v>0.015</v>
      </c>
      <c r="M99" s="52">
        <v>0.015</v>
      </c>
    </row>
    <row r="100" spans="1:13" ht="15">
      <c r="A100" s="65">
        <v>1908</v>
      </c>
      <c r="B100" s="66">
        <v>92</v>
      </c>
      <c r="C100" s="43">
        <v>174.313</v>
      </c>
      <c r="D100" s="44">
        <v>150.147</v>
      </c>
      <c r="E100" s="45">
        <v>0.009</v>
      </c>
      <c r="F100" s="46">
        <v>0.007</v>
      </c>
      <c r="G100" s="29"/>
      <c r="H100" s="47">
        <v>1908</v>
      </c>
      <c r="I100" s="48">
        <v>92</v>
      </c>
      <c r="J100" s="49">
        <v>156.378</v>
      </c>
      <c r="K100" s="50">
        <v>134.699</v>
      </c>
      <c r="L100" s="51">
        <v>0.0135</v>
      </c>
      <c r="M100" s="52">
        <v>0.0135</v>
      </c>
    </row>
    <row r="101" spans="1:13" ht="15">
      <c r="A101" s="65">
        <v>1907</v>
      </c>
      <c r="B101" s="66">
        <v>93</v>
      </c>
      <c r="C101" s="43">
        <v>189.886</v>
      </c>
      <c r="D101" s="44">
        <v>165.612</v>
      </c>
      <c r="E101" s="45">
        <v>0.008</v>
      </c>
      <c r="F101" s="46">
        <v>0.006</v>
      </c>
      <c r="G101" s="29"/>
      <c r="H101" s="47">
        <v>1907</v>
      </c>
      <c r="I101" s="48">
        <v>93</v>
      </c>
      <c r="J101" s="49">
        <v>170.348</v>
      </c>
      <c r="K101" s="50">
        <v>148.572</v>
      </c>
      <c r="L101" s="51">
        <v>0.012</v>
      </c>
      <c r="M101" s="52">
        <v>0.012</v>
      </c>
    </row>
    <row r="102" spans="1:13" ht="15">
      <c r="A102" s="65">
        <v>1906</v>
      </c>
      <c r="B102" s="66">
        <v>94</v>
      </c>
      <c r="C102" s="43">
        <v>206.827</v>
      </c>
      <c r="D102" s="44">
        <v>183.671</v>
      </c>
      <c r="E102" s="45">
        <v>0.007</v>
      </c>
      <c r="F102" s="46">
        <v>0.005</v>
      </c>
      <c r="G102" s="29"/>
      <c r="H102" s="47">
        <v>1906</v>
      </c>
      <c r="I102" s="48">
        <v>94</v>
      </c>
      <c r="J102" s="49">
        <v>185.547</v>
      </c>
      <c r="K102" s="50">
        <v>164.773</v>
      </c>
      <c r="L102" s="51">
        <v>0.0105</v>
      </c>
      <c r="M102" s="52">
        <v>0.0105</v>
      </c>
    </row>
    <row r="103" spans="1:13" ht="15">
      <c r="A103" s="65">
        <v>1905</v>
      </c>
      <c r="B103" s="66">
        <v>95</v>
      </c>
      <c r="C103" s="43">
        <v>223.026</v>
      </c>
      <c r="D103" s="44">
        <v>202.81</v>
      </c>
      <c r="E103" s="45">
        <v>0.006</v>
      </c>
      <c r="F103" s="46">
        <v>0.004</v>
      </c>
      <c r="G103" s="29"/>
      <c r="H103" s="47">
        <v>1905</v>
      </c>
      <c r="I103" s="48">
        <v>95</v>
      </c>
      <c r="J103" s="49">
        <v>200.079</v>
      </c>
      <c r="K103" s="50">
        <v>181.943</v>
      </c>
      <c r="L103" s="51">
        <v>0.009</v>
      </c>
      <c r="M103" s="52">
        <v>0.009</v>
      </c>
    </row>
    <row r="104" spans="1:13" ht="15">
      <c r="A104" s="65">
        <v>1904</v>
      </c>
      <c r="B104" s="66">
        <v>96</v>
      </c>
      <c r="C104" s="43">
        <v>240.493</v>
      </c>
      <c r="D104" s="44">
        <v>223.01</v>
      </c>
      <c r="E104" s="45">
        <v>0.005</v>
      </c>
      <c r="F104" s="46">
        <v>0.003</v>
      </c>
      <c r="G104" s="29"/>
      <c r="H104" s="47">
        <v>1904</v>
      </c>
      <c r="I104" s="48">
        <v>96</v>
      </c>
      <c r="J104" s="49">
        <v>215.749</v>
      </c>
      <c r="K104" s="50">
        <v>200.065</v>
      </c>
      <c r="L104" s="51">
        <v>0.0075</v>
      </c>
      <c r="M104" s="52">
        <v>0.0075</v>
      </c>
    </row>
    <row r="105" spans="1:13" ht="15">
      <c r="A105" s="65">
        <v>1903</v>
      </c>
      <c r="B105" s="66">
        <v>97</v>
      </c>
      <c r="C105" s="43">
        <v>259.327</v>
      </c>
      <c r="D105" s="44">
        <v>244.252</v>
      </c>
      <c r="E105" s="45">
        <v>0.004</v>
      </c>
      <c r="F105" s="46">
        <v>0.002</v>
      </c>
      <c r="G105" s="29"/>
      <c r="H105" s="47">
        <v>1903</v>
      </c>
      <c r="I105" s="48">
        <v>97</v>
      </c>
      <c r="J105" s="49">
        <v>232.644</v>
      </c>
      <c r="K105" s="50">
        <v>219.121</v>
      </c>
      <c r="L105" s="51">
        <v>0.006</v>
      </c>
      <c r="M105" s="52">
        <v>0.006</v>
      </c>
    </row>
    <row r="106" spans="1:13" ht="15">
      <c r="A106" s="65">
        <v>1902</v>
      </c>
      <c r="B106" s="66">
        <v>98</v>
      </c>
      <c r="C106" s="43">
        <v>279.634</v>
      </c>
      <c r="D106" s="44">
        <v>266.51</v>
      </c>
      <c r="E106" s="45">
        <v>0.003</v>
      </c>
      <c r="F106" s="46">
        <v>0.001</v>
      </c>
      <c r="G106" s="29"/>
      <c r="H106" s="47">
        <v>1902</v>
      </c>
      <c r="I106" s="48">
        <v>98</v>
      </c>
      <c r="J106" s="49">
        <v>250.862</v>
      </c>
      <c r="K106" s="50">
        <v>239.089</v>
      </c>
      <c r="L106" s="51">
        <v>0.0045</v>
      </c>
      <c r="M106" s="52">
        <v>0.0045</v>
      </c>
    </row>
    <row r="107" spans="1:13" ht="15">
      <c r="A107" s="65">
        <v>1901</v>
      </c>
      <c r="B107" s="66">
        <v>99</v>
      </c>
      <c r="C107" s="43">
        <v>302.162</v>
      </c>
      <c r="D107" s="44">
        <v>290.369</v>
      </c>
      <c r="E107" s="45">
        <v>0.002</v>
      </c>
      <c r="F107" s="46">
        <v>0</v>
      </c>
      <c r="G107" s="29"/>
      <c r="H107" s="47">
        <v>1901</v>
      </c>
      <c r="I107" s="48">
        <v>99</v>
      </c>
      <c r="J107" s="49">
        <v>271.072</v>
      </c>
      <c r="K107" s="50">
        <v>260.493</v>
      </c>
      <c r="L107" s="51">
        <v>0.003</v>
      </c>
      <c r="M107" s="52">
        <v>0.003</v>
      </c>
    </row>
    <row r="108" spans="1:13" ht="15">
      <c r="A108" s="65">
        <v>1900</v>
      </c>
      <c r="B108" s="66">
        <v>100</v>
      </c>
      <c r="C108" s="43">
        <v>326.505</v>
      </c>
      <c r="D108" s="44">
        <v>312.166</v>
      </c>
      <c r="E108" s="45">
        <v>0.001</v>
      </c>
      <c r="F108" s="46">
        <v>0</v>
      </c>
      <c r="G108" s="29"/>
      <c r="H108" s="47">
        <v>1900</v>
      </c>
      <c r="I108" s="48">
        <v>100</v>
      </c>
      <c r="J108" s="49">
        <v>292.911</v>
      </c>
      <c r="K108" s="50">
        <v>280.047</v>
      </c>
      <c r="L108" s="51">
        <v>0.0015</v>
      </c>
      <c r="M108" s="52">
        <v>0.0015</v>
      </c>
    </row>
    <row r="109" spans="1:13" ht="15">
      <c r="A109" s="65">
        <v>1899</v>
      </c>
      <c r="B109" s="66">
        <v>101</v>
      </c>
      <c r="C109" s="43">
        <v>361.19</v>
      </c>
      <c r="D109" s="44">
        <v>342.489</v>
      </c>
      <c r="E109" s="45">
        <v>0</v>
      </c>
      <c r="F109" s="46">
        <v>0</v>
      </c>
      <c r="G109" s="29"/>
      <c r="H109" s="47">
        <v>1899</v>
      </c>
      <c r="I109" s="48">
        <v>101</v>
      </c>
      <c r="J109" s="49">
        <v>324.89</v>
      </c>
      <c r="K109" s="50">
        <v>308.068</v>
      </c>
      <c r="L109" s="51">
        <v>0</v>
      </c>
      <c r="M109" s="52">
        <v>0</v>
      </c>
    </row>
    <row r="110" spans="1:13" ht="15">
      <c r="A110" s="65">
        <v>1898</v>
      </c>
      <c r="B110" s="66">
        <v>102</v>
      </c>
      <c r="C110" s="43">
        <v>386.405</v>
      </c>
      <c r="D110" s="44">
        <v>365.956</v>
      </c>
      <c r="E110" s="45">
        <v>0</v>
      </c>
      <c r="F110" s="46">
        <v>0</v>
      </c>
      <c r="G110" s="29"/>
      <c r="H110" s="47">
        <v>1898</v>
      </c>
      <c r="I110" s="48">
        <v>102</v>
      </c>
      <c r="J110" s="49">
        <v>347.57</v>
      </c>
      <c r="K110" s="50">
        <v>329.176</v>
      </c>
      <c r="L110" s="51">
        <v>0</v>
      </c>
      <c r="M110" s="52">
        <v>0</v>
      </c>
    </row>
    <row r="111" spans="1:13" ht="15">
      <c r="A111" s="65">
        <v>1897</v>
      </c>
      <c r="B111" s="66">
        <v>103</v>
      </c>
      <c r="C111" s="43">
        <v>413.38</v>
      </c>
      <c r="D111" s="44">
        <v>389.957</v>
      </c>
      <c r="E111" s="45">
        <v>0</v>
      </c>
      <c r="F111" s="46">
        <v>0</v>
      </c>
      <c r="G111" s="29"/>
      <c r="H111" s="47">
        <v>1897</v>
      </c>
      <c r="I111" s="48">
        <v>103</v>
      </c>
      <c r="J111" s="49">
        <v>371.835</v>
      </c>
      <c r="K111" s="50">
        <v>350.765</v>
      </c>
      <c r="L111" s="51">
        <v>0</v>
      </c>
      <c r="M111" s="52">
        <v>0</v>
      </c>
    </row>
    <row r="112" spans="1:13" ht="15">
      <c r="A112" s="65">
        <v>1896</v>
      </c>
      <c r="B112" s="66">
        <v>104</v>
      </c>
      <c r="C112" s="43">
        <v>442.239</v>
      </c>
      <c r="D112" s="44">
        <v>414.475</v>
      </c>
      <c r="E112" s="45">
        <v>0</v>
      </c>
      <c r="F112" s="46">
        <v>0</v>
      </c>
      <c r="G112" s="29"/>
      <c r="H112" s="47">
        <v>1896</v>
      </c>
      <c r="I112" s="48">
        <v>104</v>
      </c>
      <c r="J112" s="49">
        <v>397.793</v>
      </c>
      <c r="K112" s="50">
        <v>372.819</v>
      </c>
      <c r="L112" s="51">
        <v>0</v>
      </c>
      <c r="M112" s="52">
        <v>0</v>
      </c>
    </row>
    <row r="113" spans="1:13" ht="15">
      <c r="A113" s="65">
        <v>1895</v>
      </c>
      <c r="B113" s="66">
        <v>105</v>
      </c>
      <c r="C113" s="43">
        <v>473.112</v>
      </c>
      <c r="D113" s="44">
        <v>439.502</v>
      </c>
      <c r="E113" s="45">
        <v>0</v>
      </c>
      <c r="F113" s="46">
        <v>0</v>
      </c>
      <c r="G113" s="29"/>
      <c r="H113" s="47">
        <v>1895</v>
      </c>
      <c r="I113" s="48">
        <v>105</v>
      </c>
      <c r="J113" s="49">
        <v>425.563</v>
      </c>
      <c r="K113" s="50">
        <v>395.331</v>
      </c>
      <c r="L113" s="51">
        <v>0</v>
      </c>
      <c r="M113" s="52">
        <v>0</v>
      </c>
    </row>
    <row r="114" spans="1:13" ht="15">
      <c r="A114" s="65">
        <v>1894</v>
      </c>
      <c r="B114" s="66">
        <v>106</v>
      </c>
      <c r="C114" s="43">
        <v>506.141</v>
      </c>
      <c r="D114" s="44">
        <v>465.043</v>
      </c>
      <c r="E114" s="45">
        <v>0</v>
      </c>
      <c r="F114" s="46">
        <v>0</v>
      </c>
      <c r="G114" s="29"/>
      <c r="H114" s="47">
        <v>1894</v>
      </c>
      <c r="I114" s="48">
        <v>106</v>
      </c>
      <c r="J114" s="49">
        <v>455.272</v>
      </c>
      <c r="K114" s="50">
        <v>418.305</v>
      </c>
      <c r="L114" s="51">
        <v>0</v>
      </c>
      <c r="M114" s="52">
        <v>0</v>
      </c>
    </row>
    <row r="115" spans="1:13" ht="15">
      <c r="A115" s="65">
        <v>1893</v>
      </c>
      <c r="B115" s="66">
        <v>107</v>
      </c>
      <c r="C115" s="43">
        <v>541.475</v>
      </c>
      <c r="D115" s="44">
        <v>491.114</v>
      </c>
      <c r="E115" s="45">
        <v>0</v>
      </c>
      <c r="F115" s="46">
        <v>0</v>
      </c>
      <c r="G115" s="29"/>
      <c r="H115" s="47">
        <v>1893</v>
      </c>
      <c r="I115" s="48">
        <v>107</v>
      </c>
      <c r="J115" s="49">
        <v>487.055</v>
      </c>
      <c r="K115" s="50">
        <v>441.756</v>
      </c>
      <c r="L115" s="51">
        <v>0</v>
      </c>
      <c r="M115" s="52">
        <v>0</v>
      </c>
    </row>
    <row r="116" spans="1:13" ht="15">
      <c r="A116" s="65">
        <v>1892</v>
      </c>
      <c r="B116" s="66">
        <v>108</v>
      </c>
      <c r="C116" s="43">
        <v>579.276</v>
      </c>
      <c r="D116" s="44">
        <v>518.648</v>
      </c>
      <c r="E116" s="45">
        <v>0</v>
      </c>
      <c r="F116" s="46">
        <v>0</v>
      </c>
      <c r="G116" s="29"/>
      <c r="H116" s="47">
        <v>1892</v>
      </c>
      <c r="I116" s="48">
        <v>108</v>
      </c>
      <c r="J116" s="49">
        <v>510.801</v>
      </c>
      <c r="K116" s="50">
        <v>468.981</v>
      </c>
      <c r="L116" s="51">
        <v>0</v>
      </c>
      <c r="M116" s="52">
        <v>0</v>
      </c>
    </row>
    <row r="117" spans="1:13" ht="15">
      <c r="A117" s="65">
        <v>1891</v>
      </c>
      <c r="B117" s="66">
        <v>109</v>
      </c>
      <c r="C117" s="43">
        <v>619.716</v>
      </c>
      <c r="D117" s="44">
        <v>547.724</v>
      </c>
      <c r="E117" s="45">
        <v>0</v>
      </c>
      <c r="F117" s="46">
        <v>0</v>
      </c>
      <c r="G117" s="29"/>
      <c r="H117" s="47">
        <v>1891</v>
      </c>
      <c r="I117" s="48">
        <v>109</v>
      </c>
      <c r="J117" s="49">
        <v>535.704</v>
      </c>
      <c r="K117" s="50">
        <v>497.884</v>
      </c>
      <c r="L117" s="51">
        <v>0</v>
      </c>
      <c r="M117" s="52">
        <v>0</v>
      </c>
    </row>
    <row r="118" spans="1:13" ht="15">
      <c r="A118" s="65">
        <v>1890</v>
      </c>
      <c r="B118" s="66">
        <v>110</v>
      </c>
      <c r="C118" s="43">
        <v>662.979</v>
      </c>
      <c r="D118" s="44">
        <v>578.431</v>
      </c>
      <c r="E118" s="45">
        <v>0</v>
      </c>
      <c r="F118" s="46">
        <v>0</v>
      </c>
      <c r="G118" s="29"/>
      <c r="H118" s="47">
        <v>1890</v>
      </c>
      <c r="I118" s="48">
        <v>110</v>
      </c>
      <c r="J118" s="49">
        <v>561.821</v>
      </c>
      <c r="K118" s="50">
        <v>528.568</v>
      </c>
      <c r="L118" s="51">
        <v>0</v>
      </c>
      <c r="M118" s="52">
        <v>0</v>
      </c>
    </row>
    <row r="119" spans="1:13" ht="15">
      <c r="A119" s="65">
        <v>1889</v>
      </c>
      <c r="B119" s="66">
        <v>111</v>
      </c>
      <c r="C119" s="43">
        <v>709.262</v>
      </c>
      <c r="D119" s="44">
        <v>610.859</v>
      </c>
      <c r="E119" s="45">
        <v>0</v>
      </c>
      <c r="F119" s="46">
        <v>0</v>
      </c>
      <c r="G119" s="29"/>
      <c r="H119" s="47">
        <v>1889</v>
      </c>
      <c r="I119" s="48">
        <v>111</v>
      </c>
      <c r="J119" s="49">
        <v>589.211</v>
      </c>
      <c r="K119" s="50">
        <v>561.143</v>
      </c>
      <c r="L119" s="51">
        <v>0</v>
      </c>
      <c r="M119" s="52">
        <v>0</v>
      </c>
    </row>
    <row r="120" spans="1:13" ht="15">
      <c r="A120" s="65">
        <v>1888</v>
      </c>
      <c r="B120" s="66">
        <v>112</v>
      </c>
      <c r="C120" s="43">
        <v>758.776</v>
      </c>
      <c r="D120" s="44">
        <v>645.106</v>
      </c>
      <c r="E120" s="45">
        <v>0</v>
      </c>
      <c r="F120" s="46">
        <v>0</v>
      </c>
      <c r="G120" s="29"/>
      <c r="H120" s="47">
        <v>1888</v>
      </c>
      <c r="I120" s="48">
        <v>112</v>
      </c>
      <c r="J120" s="49">
        <v>617.937</v>
      </c>
      <c r="K120" s="50">
        <v>595.725</v>
      </c>
      <c r="L120" s="51">
        <v>0</v>
      </c>
      <c r="M120" s="52">
        <v>0</v>
      </c>
    </row>
    <row r="121" spans="1:13" ht="15">
      <c r="A121" s="64">
        <v>1887</v>
      </c>
      <c r="B121" s="67">
        <v>113</v>
      </c>
      <c r="C121" s="53">
        <v>1000</v>
      </c>
      <c r="D121" s="54">
        <v>1000</v>
      </c>
      <c r="E121" s="55">
        <v>0</v>
      </c>
      <c r="F121" s="56">
        <v>0</v>
      </c>
      <c r="G121" s="29"/>
      <c r="H121" s="47">
        <v>1887</v>
      </c>
      <c r="I121" s="48">
        <v>113</v>
      </c>
      <c r="J121" s="49">
        <v>648.064</v>
      </c>
      <c r="K121" s="50">
        <v>632.439</v>
      </c>
      <c r="L121" s="51">
        <v>0</v>
      </c>
      <c r="M121" s="52">
        <v>0</v>
      </c>
    </row>
    <row r="122" spans="8:13" ht="15">
      <c r="H122" s="47">
        <v>1886</v>
      </c>
      <c r="I122" s="48">
        <v>114</v>
      </c>
      <c r="J122" s="49">
        <v>679.659</v>
      </c>
      <c r="K122" s="50">
        <v>671.416</v>
      </c>
      <c r="L122" s="51">
        <v>0</v>
      </c>
      <c r="M122" s="52">
        <v>0</v>
      </c>
    </row>
    <row r="123" spans="8:13" ht="15">
      <c r="H123" s="57">
        <v>1885</v>
      </c>
      <c r="I123" s="58">
        <v>115</v>
      </c>
      <c r="J123" s="59">
        <v>1000</v>
      </c>
      <c r="K123" s="60">
        <v>1000</v>
      </c>
      <c r="L123" s="61">
        <v>0</v>
      </c>
      <c r="M123" s="62">
        <v>0</v>
      </c>
    </row>
  </sheetData>
  <sheetProtection/>
  <mergeCells count="4">
    <mergeCell ref="C6:D6"/>
    <mergeCell ref="E6:F6"/>
    <mergeCell ref="J6:K6"/>
    <mergeCell ref="L6:M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SwissRe, 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</dc:title>
  <dc:subject>Incorporadas DVD Aplicación de las nuevas tecnologías a la previsión socila y seguros de vida,..</dc:subject>
  <dc:creator> Gregoria Mateos, Aparicio Morales,  Ana Vicente,..</dc:creator>
  <cp:keywords/>
  <dc:description/>
  <cp:lastModifiedBy>Aitor Barañano</cp:lastModifiedBy>
  <cp:lastPrinted>2002-04-09T15:58:51Z</cp:lastPrinted>
  <dcterms:created xsi:type="dcterms:W3CDTF">1998-09-21T09:29:52Z</dcterms:created>
  <dcterms:modified xsi:type="dcterms:W3CDTF">2013-04-25T07:42:22Z</dcterms:modified>
  <cp:category/>
  <cp:version/>
  <cp:contentType/>
  <cp:contentStatus/>
</cp:coreProperties>
</file>